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E:\DPKV\Zatepleni_budov\Objekty\Administrativa\PD\Aktualizace_2025\"/>
    </mc:Choice>
  </mc:AlternateContent>
  <bookViews>
    <workbookView xWindow="0" yWindow="0" windowWidth="0" windowHeight="0"/>
  </bookViews>
  <sheets>
    <sheet name="Rekapitulace stavby" sheetId="1" r:id="rId1"/>
    <sheet name="20250403 - Zateplení prov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'20250403 - Zateplení prov...'!$C$95:$K$920</definedName>
    <definedName name="_xlnm.Print_Area" localSheetId="1">'20250403 - Zateplení prov...'!$C$4:$J$37,'20250403 - Zateplení prov...'!$C$43:$J$79,'20250403 - Zateplení prov...'!$C$85:$K$920</definedName>
    <definedName name="_xlnm.Print_Titles" localSheetId="1">'20250403 - Zateplení prov...'!$95:$95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918"/>
  <c r="BH918"/>
  <c r="BG918"/>
  <c r="BF918"/>
  <c r="T918"/>
  <c r="T917"/>
  <c r="R918"/>
  <c r="R917"/>
  <c r="P918"/>
  <c r="P917"/>
  <c r="BI914"/>
  <c r="BH914"/>
  <c r="BG914"/>
  <c r="BF914"/>
  <c r="T914"/>
  <c r="T913"/>
  <c r="R914"/>
  <c r="R913"/>
  <c r="P914"/>
  <c r="P913"/>
  <c r="BI910"/>
  <c r="BH910"/>
  <c r="BG910"/>
  <c r="BF910"/>
  <c r="T910"/>
  <c r="T909"/>
  <c r="R910"/>
  <c r="R909"/>
  <c r="P910"/>
  <c r="P909"/>
  <c r="BI906"/>
  <c r="BH906"/>
  <c r="BG906"/>
  <c r="BF906"/>
  <c r="T906"/>
  <c r="T905"/>
  <c r="T904"/>
  <c r="R906"/>
  <c r="R905"/>
  <c r="R904"/>
  <c r="P906"/>
  <c r="P905"/>
  <c r="P904"/>
  <c r="BI901"/>
  <c r="BH901"/>
  <c r="BG901"/>
  <c r="BF901"/>
  <c r="T901"/>
  <c r="R901"/>
  <c r="P901"/>
  <c r="BI898"/>
  <c r="BH898"/>
  <c r="BG898"/>
  <c r="BF898"/>
  <c r="T898"/>
  <c r="R898"/>
  <c r="P898"/>
  <c r="BI895"/>
  <c r="BH895"/>
  <c r="BG895"/>
  <c r="BF895"/>
  <c r="T895"/>
  <c r="R895"/>
  <c r="P895"/>
  <c r="BI892"/>
  <c r="BH892"/>
  <c r="BG892"/>
  <c r="BF892"/>
  <c r="T892"/>
  <c r="R892"/>
  <c r="P892"/>
  <c r="BI882"/>
  <c r="BH882"/>
  <c r="BG882"/>
  <c r="BF882"/>
  <c r="T882"/>
  <c r="R882"/>
  <c r="P882"/>
  <c r="BI878"/>
  <c r="BH878"/>
  <c r="BG878"/>
  <c r="BF878"/>
  <c r="T878"/>
  <c r="R878"/>
  <c r="P878"/>
  <c r="BI875"/>
  <c r="BH875"/>
  <c r="BG875"/>
  <c r="BF875"/>
  <c r="T875"/>
  <c r="R875"/>
  <c r="P875"/>
  <c r="BI872"/>
  <c r="BH872"/>
  <c r="BG872"/>
  <c r="BF872"/>
  <c r="T872"/>
  <c r="R872"/>
  <c r="P872"/>
  <c r="BI868"/>
  <c r="BH868"/>
  <c r="BG868"/>
  <c r="BF868"/>
  <c r="T868"/>
  <c r="R868"/>
  <c r="P868"/>
  <c r="BI865"/>
  <c r="BH865"/>
  <c r="BG865"/>
  <c r="BF865"/>
  <c r="T865"/>
  <c r="R865"/>
  <c r="P865"/>
  <c r="BI862"/>
  <c r="BH862"/>
  <c r="BG862"/>
  <c r="BF862"/>
  <c r="T862"/>
  <c r="R862"/>
  <c r="P862"/>
  <c r="BI859"/>
  <c r="BH859"/>
  <c r="BG859"/>
  <c r="BF859"/>
  <c r="T859"/>
  <c r="R859"/>
  <c r="P859"/>
  <c r="BI856"/>
  <c r="BH856"/>
  <c r="BG856"/>
  <c r="BF856"/>
  <c r="T856"/>
  <c r="R856"/>
  <c r="P856"/>
  <c r="BI853"/>
  <c r="BH853"/>
  <c r="BG853"/>
  <c r="BF853"/>
  <c r="T853"/>
  <c r="R853"/>
  <c r="P853"/>
  <c r="BI850"/>
  <c r="BH850"/>
  <c r="BG850"/>
  <c r="BF850"/>
  <c r="T850"/>
  <c r="R850"/>
  <c r="P850"/>
  <c r="BI848"/>
  <c r="BH848"/>
  <c r="BG848"/>
  <c r="BF848"/>
  <c r="T848"/>
  <c r="R848"/>
  <c r="P848"/>
  <c r="BI845"/>
  <c r="BH845"/>
  <c r="BG845"/>
  <c r="BF845"/>
  <c r="T845"/>
  <c r="R845"/>
  <c r="P845"/>
  <c r="BI843"/>
  <c r="BH843"/>
  <c r="BG843"/>
  <c r="BF843"/>
  <c r="T843"/>
  <c r="R843"/>
  <c r="P843"/>
  <c r="BI840"/>
  <c r="BH840"/>
  <c r="BG840"/>
  <c r="BF840"/>
  <c r="T840"/>
  <c r="R840"/>
  <c r="P840"/>
  <c r="BI838"/>
  <c r="BH838"/>
  <c r="BG838"/>
  <c r="BF838"/>
  <c r="T838"/>
  <c r="R838"/>
  <c r="P838"/>
  <c r="BI835"/>
  <c r="BH835"/>
  <c r="BG835"/>
  <c r="BF835"/>
  <c r="T835"/>
  <c r="R835"/>
  <c r="P835"/>
  <c r="BI832"/>
  <c r="BH832"/>
  <c r="BG832"/>
  <c r="BF832"/>
  <c r="T832"/>
  <c r="R832"/>
  <c r="P832"/>
  <c r="BI828"/>
  <c r="BH828"/>
  <c r="BG828"/>
  <c r="BF828"/>
  <c r="T828"/>
  <c r="R828"/>
  <c r="P828"/>
  <c r="BI826"/>
  <c r="BH826"/>
  <c r="BG826"/>
  <c r="BF826"/>
  <c r="T826"/>
  <c r="R826"/>
  <c r="P826"/>
  <c r="BI823"/>
  <c r="BH823"/>
  <c r="BG823"/>
  <c r="BF823"/>
  <c r="T823"/>
  <c r="R823"/>
  <c r="P823"/>
  <c r="BI820"/>
  <c r="BH820"/>
  <c r="BG820"/>
  <c r="BF820"/>
  <c r="T820"/>
  <c r="R820"/>
  <c r="P820"/>
  <c r="BI817"/>
  <c r="BH817"/>
  <c r="BG817"/>
  <c r="BF817"/>
  <c r="T817"/>
  <c r="R817"/>
  <c r="P817"/>
  <c r="BI811"/>
  <c r="BH811"/>
  <c r="BG811"/>
  <c r="BF811"/>
  <c r="T811"/>
  <c r="R811"/>
  <c r="P811"/>
  <c r="BI803"/>
  <c r="BH803"/>
  <c r="BG803"/>
  <c r="BF803"/>
  <c r="T803"/>
  <c r="R803"/>
  <c r="P803"/>
  <c r="BI795"/>
  <c r="BH795"/>
  <c r="BG795"/>
  <c r="BF795"/>
  <c r="T795"/>
  <c r="R795"/>
  <c r="P795"/>
  <c r="BI787"/>
  <c r="BH787"/>
  <c r="BG787"/>
  <c r="BF787"/>
  <c r="T787"/>
  <c r="R787"/>
  <c r="P787"/>
  <c r="BI784"/>
  <c r="BH784"/>
  <c r="BG784"/>
  <c r="BF784"/>
  <c r="T784"/>
  <c r="R784"/>
  <c r="P784"/>
  <c r="BI780"/>
  <c r="BH780"/>
  <c r="BG780"/>
  <c r="BF780"/>
  <c r="T780"/>
  <c r="R780"/>
  <c r="P780"/>
  <c r="BI777"/>
  <c r="BH777"/>
  <c r="BG777"/>
  <c r="BF777"/>
  <c r="T777"/>
  <c r="R777"/>
  <c r="P777"/>
  <c r="BI773"/>
  <c r="BH773"/>
  <c r="BG773"/>
  <c r="BF773"/>
  <c r="T773"/>
  <c r="R773"/>
  <c r="P773"/>
  <c r="BI770"/>
  <c r="BH770"/>
  <c r="BG770"/>
  <c r="BF770"/>
  <c r="T770"/>
  <c r="R770"/>
  <c r="P770"/>
  <c r="BI765"/>
  <c r="BH765"/>
  <c r="BG765"/>
  <c r="BF765"/>
  <c r="T765"/>
  <c r="R765"/>
  <c r="P765"/>
  <c r="BI762"/>
  <c r="BH762"/>
  <c r="BG762"/>
  <c r="BF762"/>
  <c r="T762"/>
  <c r="R762"/>
  <c r="P762"/>
  <c r="BI757"/>
  <c r="BH757"/>
  <c r="BG757"/>
  <c r="BF757"/>
  <c r="T757"/>
  <c r="R757"/>
  <c r="P757"/>
  <c r="BI752"/>
  <c r="BH752"/>
  <c r="BG752"/>
  <c r="BF752"/>
  <c r="T752"/>
  <c r="R752"/>
  <c r="P752"/>
  <c r="BI749"/>
  <c r="BH749"/>
  <c r="BG749"/>
  <c r="BF749"/>
  <c r="T749"/>
  <c r="R749"/>
  <c r="P749"/>
  <c r="BI745"/>
  <c r="BH745"/>
  <c r="BG745"/>
  <c r="BF745"/>
  <c r="T745"/>
  <c r="R745"/>
  <c r="P745"/>
  <c r="BI742"/>
  <c r="BH742"/>
  <c r="BG742"/>
  <c r="BF742"/>
  <c r="T742"/>
  <c r="R742"/>
  <c r="P742"/>
  <c r="BI739"/>
  <c r="BH739"/>
  <c r="BG739"/>
  <c r="BF739"/>
  <c r="T739"/>
  <c r="R739"/>
  <c r="P739"/>
  <c r="BI736"/>
  <c r="BH736"/>
  <c r="BG736"/>
  <c r="BF736"/>
  <c r="T736"/>
  <c r="R736"/>
  <c r="P736"/>
  <c r="BI733"/>
  <c r="BH733"/>
  <c r="BG733"/>
  <c r="BF733"/>
  <c r="T733"/>
  <c r="R733"/>
  <c r="P733"/>
  <c r="BI728"/>
  <c r="BH728"/>
  <c r="BG728"/>
  <c r="BF728"/>
  <c r="T728"/>
  <c r="R728"/>
  <c r="P728"/>
  <c r="BI724"/>
  <c r="BH724"/>
  <c r="BG724"/>
  <c r="BF724"/>
  <c r="T724"/>
  <c r="R724"/>
  <c r="P724"/>
  <c r="BI721"/>
  <c r="BH721"/>
  <c r="BG721"/>
  <c r="BF721"/>
  <c r="T721"/>
  <c r="R721"/>
  <c r="P721"/>
  <c r="BI716"/>
  <c r="BH716"/>
  <c r="BG716"/>
  <c r="BF716"/>
  <c r="T716"/>
  <c r="R716"/>
  <c r="P716"/>
  <c r="BI713"/>
  <c r="BH713"/>
  <c r="BG713"/>
  <c r="BF713"/>
  <c r="T713"/>
  <c r="R713"/>
  <c r="P713"/>
  <c r="BI710"/>
  <c r="BH710"/>
  <c r="BG710"/>
  <c r="BF710"/>
  <c r="T710"/>
  <c r="R710"/>
  <c r="P710"/>
  <c r="BI707"/>
  <c r="BH707"/>
  <c r="BG707"/>
  <c r="BF707"/>
  <c r="T707"/>
  <c r="R707"/>
  <c r="P707"/>
  <c r="BI699"/>
  <c r="BH699"/>
  <c r="BG699"/>
  <c r="BF699"/>
  <c r="T699"/>
  <c r="R699"/>
  <c r="P699"/>
  <c r="BI693"/>
  <c r="BH693"/>
  <c r="BG693"/>
  <c r="BF693"/>
  <c r="T693"/>
  <c r="R693"/>
  <c r="P693"/>
  <c r="BI689"/>
  <c r="BH689"/>
  <c r="BG689"/>
  <c r="BF689"/>
  <c r="T689"/>
  <c r="R689"/>
  <c r="P689"/>
  <c r="BI686"/>
  <c r="BH686"/>
  <c r="BG686"/>
  <c r="BF686"/>
  <c r="T686"/>
  <c r="R686"/>
  <c r="P686"/>
  <c r="BI680"/>
  <c r="BH680"/>
  <c r="BG680"/>
  <c r="BF680"/>
  <c r="T680"/>
  <c r="R680"/>
  <c r="P680"/>
  <c r="BI676"/>
  <c r="BH676"/>
  <c r="BG676"/>
  <c r="BF676"/>
  <c r="T676"/>
  <c r="R676"/>
  <c r="P676"/>
  <c r="BI673"/>
  <c r="BH673"/>
  <c r="BG673"/>
  <c r="BF673"/>
  <c r="T673"/>
  <c r="R673"/>
  <c r="P673"/>
  <c r="BI670"/>
  <c r="BH670"/>
  <c r="BG670"/>
  <c r="BF670"/>
  <c r="T670"/>
  <c r="R670"/>
  <c r="P670"/>
  <c r="BI668"/>
  <c r="BH668"/>
  <c r="BG668"/>
  <c r="BF668"/>
  <c r="T668"/>
  <c r="R668"/>
  <c r="P668"/>
  <c r="BI665"/>
  <c r="BH665"/>
  <c r="BG665"/>
  <c r="BF665"/>
  <c r="T665"/>
  <c r="R665"/>
  <c r="P665"/>
  <c r="BI662"/>
  <c r="BH662"/>
  <c r="BG662"/>
  <c r="BF662"/>
  <c r="T662"/>
  <c r="R662"/>
  <c r="P662"/>
  <c r="BI658"/>
  <c r="BH658"/>
  <c r="BG658"/>
  <c r="BF658"/>
  <c r="T658"/>
  <c r="R658"/>
  <c r="P658"/>
  <c r="BI655"/>
  <c r="BH655"/>
  <c r="BG655"/>
  <c r="BF655"/>
  <c r="T655"/>
  <c r="R655"/>
  <c r="P655"/>
  <c r="BI652"/>
  <c r="BH652"/>
  <c r="BG652"/>
  <c r="BF652"/>
  <c r="T652"/>
  <c r="R652"/>
  <c r="P652"/>
  <c r="BI649"/>
  <c r="BH649"/>
  <c r="BG649"/>
  <c r="BF649"/>
  <c r="T649"/>
  <c r="R649"/>
  <c r="P649"/>
  <c r="BI646"/>
  <c r="BH646"/>
  <c r="BG646"/>
  <c r="BF646"/>
  <c r="T646"/>
  <c r="R646"/>
  <c r="P646"/>
  <c r="BI644"/>
  <c r="BH644"/>
  <c r="BG644"/>
  <c r="BF644"/>
  <c r="T644"/>
  <c r="R644"/>
  <c r="P644"/>
  <c r="BI641"/>
  <c r="BH641"/>
  <c r="BG641"/>
  <c r="BF641"/>
  <c r="T641"/>
  <c r="R641"/>
  <c r="P641"/>
  <c r="BI639"/>
  <c r="BH639"/>
  <c r="BG639"/>
  <c r="BF639"/>
  <c r="T639"/>
  <c r="R639"/>
  <c r="P639"/>
  <c r="BI636"/>
  <c r="BH636"/>
  <c r="BG636"/>
  <c r="BF636"/>
  <c r="T636"/>
  <c r="R636"/>
  <c r="P636"/>
  <c r="BI634"/>
  <c r="BH634"/>
  <c r="BG634"/>
  <c r="BF634"/>
  <c r="T634"/>
  <c r="R634"/>
  <c r="P634"/>
  <c r="BI631"/>
  <c r="BH631"/>
  <c r="BG631"/>
  <c r="BF631"/>
  <c r="T631"/>
  <c r="R631"/>
  <c r="P631"/>
  <c r="BI629"/>
  <c r="BH629"/>
  <c r="BG629"/>
  <c r="BF629"/>
  <c r="T629"/>
  <c r="R629"/>
  <c r="P629"/>
  <c r="BI626"/>
  <c r="BH626"/>
  <c r="BG626"/>
  <c r="BF626"/>
  <c r="T626"/>
  <c r="R626"/>
  <c r="P626"/>
  <c r="BI624"/>
  <c r="BH624"/>
  <c r="BG624"/>
  <c r="BF624"/>
  <c r="T624"/>
  <c r="R624"/>
  <c r="P624"/>
  <c r="BI622"/>
  <c r="BH622"/>
  <c r="BG622"/>
  <c r="BF622"/>
  <c r="T622"/>
  <c r="R622"/>
  <c r="P622"/>
  <c r="BI619"/>
  <c r="BH619"/>
  <c r="BG619"/>
  <c r="BF619"/>
  <c r="T619"/>
  <c r="R619"/>
  <c r="P619"/>
  <c r="BI617"/>
  <c r="BH617"/>
  <c r="BG617"/>
  <c r="BF617"/>
  <c r="T617"/>
  <c r="R617"/>
  <c r="P617"/>
  <c r="BI614"/>
  <c r="BH614"/>
  <c r="BG614"/>
  <c r="BF614"/>
  <c r="T614"/>
  <c r="R614"/>
  <c r="P614"/>
  <c r="BI612"/>
  <c r="BH612"/>
  <c r="BG612"/>
  <c r="BF612"/>
  <c r="T612"/>
  <c r="R612"/>
  <c r="P612"/>
  <c r="BI608"/>
  <c r="BH608"/>
  <c r="BG608"/>
  <c r="BF608"/>
  <c r="T608"/>
  <c r="R608"/>
  <c r="P608"/>
  <c r="BI605"/>
  <c r="BH605"/>
  <c r="BG605"/>
  <c r="BF605"/>
  <c r="T605"/>
  <c r="R605"/>
  <c r="P605"/>
  <c r="BI602"/>
  <c r="BH602"/>
  <c r="BG602"/>
  <c r="BF602"/>
  <c r="T602"/>
  <c r="R602"/>
  <c r="P602"/>
  <c r="BI599"/>
  <c r="BH599"/>
  <c r="BG599"/>
  <c r="BF599"/>
  <c r="T599"/>
  <c r="R599"/>
  <c r="P599"/>
  <c r="BI596"/>
  <c r="BH596"/>
  <c r="BG596"/>
  <c r="BF596"/>
  <c r="T596"/>
  <c r="R596"/>
  <c r="P596"/>
  <c r="BI592"/>
  <c r="BH592"/>
  <c r="BG592"/>
  <c r="BF592"/>
  <c r="T592"/>
  <c r="R592"/>
  <c r="P592"/>
  <c r="BI589"/>
  <c r="BH589"/>
  <c r="BG589"/>
  <c r="BF589"/>
  <c r="T589"/>
  <c r="R589"/>
  <c r="P589"/>
  <c r="BI585"/>
  <c r="BH585"/>
  <c r="BG585"/>
  <c r="BF585"/>
  <c r="T585"/>
  <c r="R585"/>
  <c r="P585"/>
  <c r="BI580"/>
  <c r="BH580"/>
  <c r="BG580"/>
  <c r="BF580"/>
  <c r="T580"/>
  <c r="R580"/>
  <c r="P580"/>
  <c r="BI570"/>
  <c r="BH570"/>
  <c r="BG570"/>
  <c r="BF570"/>
  <c r="T570"/>
  <c r="R570"/>
  <c r="P570"/>
  <c r="BI566"/>
  <c r="BH566"/>
  <c r="BG566"/>
  <c r="BF566"/>
  <c r="T566"/>
  <c r="R566"/>
  <c r="P566"/>
  <c r="BI563"/>
  <c r="BH563"/>
  <c r="BG563"/>
  <c r="BF563"/>
  <c r="T563"/>
  <c r="R563"/>
  <c r="P563"/>
  <c r="BI559"/>
  <c r="BH559"/>
  <c r="BG559"/>
  <c r="BF559"/>
  <c r="T559"/>
  <c r="R559"/>
  <c r="P559"/>
  <c r="BI554"/>
  <c r="BH554"/>
  <c r="BG554"/>
  <c r="BF554"/>
  <c r="T554"/>
  <c r="R554"/>
  <c r="P554"/>
  <c r="BI551"/>
  <c r="BH551"/>
  <c r="BG551"/>
  <c r="BF551"/>
  <c r="T551"/>
  <c r="R551"/>
  <c r="P551"/>
  <c r="BI546"/>
  <c r="BH546"/>
  <c r="BG546"/>
  <c r="BF546"/>
  <c r="T546"/>
  <c r="R546"/>
  <c r="P546"/>
  <c r="BI541"/>
  <c r="BH541"/>
  <c r="BG541"/>
  <c r="BF541"/>
  <c r="T541"/>
  <c r="R541"/>
  <c r="P541"/>
  <c r="BI536"/>
  <c r="BH536"/>
  <c r="BG536"/>
  <c r="BF536"/>
  <c r="T536"/>
  <c r="T535"/>
  <c r="R536"/>
  <c r="R535"/>
  <c r="P536"/>
  <c r="P535"/>
  <c r="BI532"/>
  <c r="BH532"/>
  <c r="BG532"/>
  <c r="BF532"/>
  <c r="T532"/>
  <c r="R532"/>
  <c r="P532"/>
  <c r="BI528"/>
  <c r="BH528"/>
  <c r="BG528"/>
  <c r="BF528"/>
  <c r="T528"/>
  <c r="R528"/>
  <c r="P528"/>
  <c r="BI525"/>
  <c r="BH525"/>
  <c r="BG525"/>
  <c r="BF525"/>
  <c r="T525"/>
  <c r="R525"/>
  <c r="P525"/>
  <c r="BI522"/>
  <c r="BH522"/>
  <c r="BG522"/>
  <c r="BF522"/>
  <c r="T522"/>
  <c r="R522"/>
  <c r="P522"/>
  <c r="BI518"/>
  <c r="BH518"/>
  <c r="BG518"/>
  <c r="BF518"/>
  <c r="T518"/>
  <c r="R518"/>
  <c r="P518"/>
  <c r="BI515"/>
  <c r="BH515"/>
  <c r="BG515"/>
  <c r="BF515"/>
  <c r="T515"/>
  <c r="R515"/>
  <c r="P515"/>
  <c r="BI512"/>
  <c r="BH512"/>
  <c r="BG512"/>
  <c r="BF512"/>
  <c r="T512"/>
  <c r="R512"/>
  <c r="P512"/>
  <c r="BI509"/>
  <c r="BH509"/>
  <c r="BG509"/>
  <c r="BF509"/>
  <c r="T509"/>
  <c r="R509"/>
  <c r="P509"/>
  <c r="BI504"/>
  <c r="BH504"/>
  <c r="BG504"/>
  <c r="BF504"/>
  <c r="T504"/>
  <c r="R504"/>
  <c r="P504"/>
  <c r="BI495"/>
  <c r="BH495"/>
  <c r="BG495"/>
  <c r="BF495"/>
  <c r="T495"/>
  <c r="R495"/>
  <c r="P495"/>
  <c r="BI489"/>
  <c r="BH489"/>
  <c r="BG489"/>
  <c r="BF489"/>
  <c r="T489"/>
  <c r="R489"/>
  <c r="P489"/>
  <c r="BI483"/>
  <c r="BH483"/>
  <c r="BG483"/>
  <c r="BF483"/>
  <c r="T483"/>
  <c r="R483"/>
  <c r="P483"/>
  <c r="BI477"/>
  <c r="BH477"/>
  <c r="BG477"/>
  <c r="BF477"/>
  <c r="T477"/>
  <c r="R477"/>
  <c r="P477"/>
  <c r="BI470"/>
  <c r="BH470"/>
  <c r="BG470"/>
  <c r="BF470"/>
  <c r="T470"/>
  <c r="R470"/>
  <c r="P470"/>
  <c r="BI462"/>
  <c r="BH462"/>
  <c r="BG462"/>
  <c r="BF462"/>
  <c r="T462"/>
  <c r="R462"/>
  <c r="P462"/>
  <c r="BI459"/>
  <c r="BH459"/>
  <c r="BG459"/>
  <c r="BF459"/>
  <c r="T459"/>
  <c r="R459"/>
  <c r="P459"/>
  <c r="BI455"/>
  <c r="BH455"/>
  <c r="BG455"/>
  <c r="BF455"/>
  <c r="T455"/>
  <c r="R455"/>
  <c r="P455"/>
  <c r="BI452"/>
  <c r="BH452"/>
  <c r="BG452"/>
  <c r="BF452"/>
  <c r="T452"/>
  <c r="R452"/>
  <c r="P452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7"/>
  <c r="BH437"/>
  <c r="BG437"/>
  <c r="BF437"/>
  <c r="T437"/>
  <c r="R437"/>
  <c r="P437"/>
  <c r="BI433"/>
  <c r="BH433"/>
  <c r="BG433"/>
  <c r="BF433"/>
  <c r="T433"/>
  <c r="R433"/>
  <c r="P433"/>
  <c r="BI422"/>
  <c r="BH422"/>
  <c r="BG422"/>
  <c r="BF422"/>
  <c r="T422"/>
  <c r="R422"/>
  <c r="P422"/>
  <c r="BI419"/>
  <c r="BH419"/>
  <c r="BG419"/>
  <c r="BF419"/>
  <c r="T419"/>
  <c r="R419"/>
  <c r="P419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07"/>
  <c r="BH407"/>
  <c r="BG407"/>
  <c r="BF407"/>
  <c r="T407"/>
  <c r="R407"/>
  <c r="P407"/>
  <c r="BI403"/>
  <c r="BH403"/>
  <c r="BG403"/>
  <c r="BF403"/>
  <c r="T403"/>
  <c r="R403"/>
  <c r="P403"/>
  <c r="BI392"/>
  <c r="BH392"/>
  <c r="BG392"/>
  <c r="BF392"/>
  <c r="T392"/>
  <c r="R392"/>
  <c r="P392"/>
  <c r="BI385"/>
  <c r="BH385"/>
  <c r="BG385"/>
  <c r="BF385"/>
  <c r="T385"/>
  <c r="R385"/>
  <c r="P385"/>
  <c r="BI363"/>
  <c r="BH363"/>
  <c r="BG363"/>
  <c r="BF363"/>
  <c r="T363"/>
  <c r="R363"/>
  <c r="P363"/>
  <c r="BI355"/>
  <c r="BH355"/>
  <c r="BG355"/>
  <c r="BF355"/>
  <c r="T355"/>
  <c r="R355"/>
  <c r="P355"/>
  <c r="BI346"/>
  <c r="BH346"/>
  <c r="BG346"/>
  <c r="BF346"/>
  <c r="T346"/>
  <c r="R346"/>
  <c r="P346"/>
  <c r="BI337"/>
  <c r="BH337"/>
  <c r="BG337"/>
  <c r="BF337"/>
  <c r="T337"/>
  <c r="R337"/>
  <c r="P337"/>
  <c r="BI333"/>
  <c r="BH333"/>
  <c r="BG333"/>
  <c r="BF333"/>
  <c r="T333"/>
  <c r="R333"/>
  <c r="P333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0"/>
  <c r="BH300"/>
  <c r="BG300"/>
  <c r="BF300"/>
  <c r="T300"/>
  <c r="R300"/>
  <c r="P300"/>
  <c r="BI292"/>
  <c r="BH292"/>
  <c r="BG292"/>
  <c r="BF292"/>
  <c r="T292"/>
  <c r="R292"/>
  <c r="P292"/>
  <c r="BI284"/>
  <c r="BH284"/>
  <c r="BG284"/>
  <c r="BF284"/>
  <c r="T284"/>
  <c r="R284"/>
  <c r="P284"/>
  <c r="BI262"/>
  <c r="BH262"/>
  <c r="BG262"/>
  <c r="BF262"/>
  <c r="T262"/>
  <c r="R262"/>
  <c r="P262"/>
  <c r="BI258"/>
  <c r="BH258"/>
  <c r="BG258"/>
  <c r="BF258"/>
  <c r="T258"/>
  <c r="R258"/>
  <c r="P258"/>
  <c r="BI253"/>
  <c r="BH253"/>
  <c r="BG253"/>
  <c r="BF253"/>
  <c r="T253"/>
  <c r="R253"/>
  <c r="P253"/>
  <c r="BI245"/>
  <c r="BH245"/>
  <c r="BG245"/>
  <c r="BF245"/>
  <c r="T245"/>
  <c r="R245"/>
  <c r="P245"/>
  <c r="BI236"/>
  <c r="BH236"/>
  <c r="BG236"/>
  <c r="BF236"/>
  <c r="T236"/>
  <c r="R236"/>
  <c r="P236"/>
  <c r="BI221"/>
  <c r="BH221"/>
  <c r="BG221"/>
  <c r="BF221"/>
  <c r="T221"/>
  <c r="R221"/>
  <c r="P221"/>
  <c r="BI217"/>
  <c r="BH217"/>
  <c r="BG217"/>
  <c r="BF217"/>
  <c r="T217"/>
  <c r="R217"/>
  <c r="P217"/>
  <c r="BI212"/>
  <c r="BH212"/>
  <c r="BG212"/>
  <c r="BF212"/>
  <c r="T212"/>
  <c r="R212"/>
  <c r="P212"/>
  <c r="BI207"/>
  <c r="BH207"/>
  <c r="BG207"/>
  <c r="BF207"/>
  <c r="T207"/>
  <c r="R207"/>
  <c r="P207"/>
  <c r="BI183"/>
  <c r="BH183"/>
  <c r="BG183"/>
  <c r="BF183"/>
  <c r="T183"/>
  <c r="R183"/>
  <c r="P183"/>
  <c r="BI177"/>
  <c r="BH177"/>
  <c r="BG177"/>
  <c r="BF177"/>
  <c r="T177"/>
  <c r="R177"/>
  <c r="P177"/>
  <c r="BI171"/>
  <c r="BH171"/>
  <c r="BG171"/>
  <c r="BF171"/>
  <c r="T171"/>
  <c r="R171"/>
  <c r="P171"/>
  <c r="BI161"/>
  <c r="BH161"/>
  <c r="BG161"/>
  <c r="BF161"/>
  <c r="T161"/>
  <c r="R161"/>
  <c r="P161"/>
  <c r="BI154"/>
  <c r="BH154"/>
  <c r="BG154"/>
  <c r="BF154"/>
  <c r="T154"/>
  <c r="T153"/>
  <c r="R154"/>
  <c r="R153"/>
  <c r="P154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99"/>
  <c r="BH99"/>
  <c r="BG99"/>
  <c r="BF99"/>
  <c r="T99"/>
  <c r="R99"/>
  <c r="P99"/>
  <c r="J93"/>
  <c r="J92"/>
  <c r="F92"/>
  <c r="F90"/>
  <c r="E88"/>
  <c r="J51"/>
  <c r="J50"/>
  <c r="F50"/>
  <c r="F48"/>
  <c r="E46"/>
  <c r="J16"/>
  <c r="E16"/>
  <c r="F51"/>
  <c r="J15"/>
  <c r="J10"/>
  <c r="J48"/>
  <c i="1" r="L50"/>
  <c r="AM50"/>
  <c r="AM49"/>
  <c r="L49"/>
  <c r="AM47"/>
  <c r="L47"/>
  <c r="L45"/>
  <c r="L44"/>
  <c i="2" r="BK752"/>
  <c r="J668"/>
  <c r="J602"/>
  <c r="BK784"/>
  <c r="BK853"/>
  <c r="BK673"/>
  <c r="J525"/>
  <c r="J132"/>
  <c r="J355"/>
  <c r="BK895"/>
  <c r="BK483"/>
  <c r="J652"/>
  <c r="BK512"/>
  <c r="BK536"/>
  <c r="J385"/>
  <c r="BK745"/>
  <c r="BK721"/>
  <c r="BK414"/>
  <c r="J787"/>
  <c r="J171"/>
  <c r="BK680"/>
  <c r="BK749"/>
  <c r="J634"/>
  <c r="BK843"/>
  <c r="BK528"/>
  <c r="J125"/>
  <c r="BK658"/>
  <c r="BK773"/>
  <c r="BK626"/>
  <c r="BK845"/>
  <c r="BK143"/>
  <c r="J622"/>
  <c r="J337"/>
  <c r="BK868"/>
  <c r="J563"/>
  <c r="BK736"/>
  <c r="BK662"/>
  <c r="BK462"/>
  <c r="J868"/>
  <c r="BK515"/>
  <c r="J832"/>
  <c r="J838"/>
  <c r="J665"/>
  <c r="J313"/>
  <c r="BK617"/>
  <c r="J882"/>
  <c r="BK914"/>
  <c r="J843"/>
  <c r="J619"/>
  <c r="BK622"/>
  <c r="BK624"/>
  <c r="BK346"/>
  <c r="BK580"/>
  <c r="J489"/>
  <c r="J649"/>
  <c r="J140"/>
  <c r="J459"/>
  <c r="J253"/>
  <c r="J757"/>
  <c r="J853"/>
  <c r="J433"/>
  <c r="BK292"/>
  <c r="BK634"/>
  <c r="J629"/>
  <c r="BK875"/>
  <c r="BK245"/>
  <c r="BK433"/>
  <c r="BK646"/>
  <c r="J742"/>
  <c r="BK284"/>
  <c r="J483"/>
  <c r="BK262"/>
  <c r="J859"/>
  <c r="BK728"/>
  <c r="J346"/>
  <c r="J898"/>
  <c r="BK840"/>
  <c r="J655"/>
  <c r="J673"/>
  <c r="BK918"/>
  <c r="BK901"/>
  <c r="BK699"/>
  <c r="BK676"/>
  <c r="J407"/>
  <c r="BK518"/>
  <c r="J477"/>
  <c r="J528"/>
  <c r="J546"/>
  <c r="J515"/>
  <c r="J129"/>
  <c r="BK477"/>
  <c r="J154"/>
  <c r="J150"/>
  <c r="BK670"/>
  <c r="J910"/>
  <c r="J639"/>
  <c r="BK865"/>
  <c r="BK563"/>
  <c r="J828"/>
  <c r="J784"/>
  <c r="BK739"/>
  <c r="BK136"/>
  <c r="BK122"/>
  <c r="BK551"/>
  <c r="J333"/>
  <c r="J512"/>
  <c r="BK710"/>
  <c r="BK757"/>
  <c r="J823"/>
  <c r="BK762"/>
  <c r="J736"/>
  <c r="BK108"/>
  <c r="BK443"/>
  <c r="J856"/>
  <c r="J608"/>
  <c r="J452"/>
  <c r="BK803"/>
  <c r="J392"/>
  <c r="J541"/>
  <c r="J212"/>
  <c r="BK411"/>
  <c r="BK835"/>
  <c r="BK838"/>
  <c r="BK570"/>
  <c r="J262"/>
  <c r="BK787"/>
  <c r="BK253"/>
  <c r="J865"/>
  <c r="BK605"/>
  <c r="J631"/>
  <c r="BK589"/>
  <c r="BK655"/>
  <c r="J119"/>
  <c r="BK495"/>
  <c r="J765"/>
  <c r="BK559"/>
  <c r="BK470"/>
  <c r="J707"/>
  <c r="BK171"/>
  <c r="BK161"/>
  <c r="J777"/>
  <c r="J724"/>
  <c r="J207"/>
  <c r="BK828"/>
  <c r="J440"/>
  <c r="BK780"/>
  <c r="BK599"/>
  <c r="BK307"/>
  <c r="J470"/>
  <c r="BK686"/>
  <c r="J551"/>
  <c r="BK724"/>
  <c r="J895"/>
  <c r="J624"/>
  <c r="BK319"/>
  <c r="J773"/>
  <c r="J617"/>
  <c r="BK817"/>
  <c r="J585"/>
  <c r="BK392"/>
  <c r="BK820"/>
  <c r="J147"/>
  <c r="J901"/>
  <c r="BK770"/>
  <c r="J554"/>
  <c r="BK455"/>
  <c r="BK532"/>
  <c r="BK631"/>
  <c r="BK823"/>
  <c r="J728"/>
  <c r="BK882"/>
  <c r="J245"/>
  <c r="BK652"/>
  <c r="BK489"/>
  <c r="J803"/>
  <c r="BK416"/>
  <c r="BK872"/>
  <c r="J693"/>
  <c r="J518"/>
  <c r="J716"/>
  <c r="J300"/>
  <c r="J918"/>
  <c r="BK906"/>
  <c r="J419"/>
  <c r="J811"/>
  <c r="J644"/>
  <c r="J596"/>
  <c r="BK440"/>
  <c r="J108"/>
  <c r="J872"/>
  <c r="BK407"/>
  <c r="BK140"/>
  <c r="J509"/>
  <c r="J599"/>
  <c r="J636"/>
  <c r="J878"/>
  <c r="BK859"/>
  <c r="J143"/>
  <c r="BK777"/>
  <c r="J183"/>
  <c r="J161"/>
  <c r="J422"/>
  <c r="J875"/>
  <c r="BK363"/>
  <c r="J914"/>
  <c r="BK452"/>
  <c r="BK639"/>
  <c r="J770"/>
  <c r="J589"/>
  <c r="J495"/>
  <c r="BK713"/>
  <c r="BK132"/>
  <c r="J319"/>
  <c r="BK355"/>
  <c r="J835"/>
  <c r="J566"/>
  <c r="BK541"/>
  <c r="BK546"/>
  <c r="J605"/>
  <c r="BK636"/>
  <c r="BK99"/>
  <c r="J105"/>
  <c r="J446"/>
  <c r="J559"/>
  <c r="J217"/>
  <c r="J762"/>
  <c r="J455"/>
  <c r="J414"/>
  <c r="BK112"/>
  <c r="BK525"/>
  <c r="J612"/>
  <c r="BK629"/>
  <c r="BK115"/>
  <c r="BK236"/>
  <c r="J592"/>
  <c r="BK641"/>
  <c r="J820"/>
  <c r="J307"/>
  <c r="J662"/>
  <c r="BK105"/>
  <c r="J443"/>
  <c r="BK649"/>
  <c r="J284"/>
  <c r="BK183"/>
  <c r="J699"/>
  <c r="J462"/>
  <c r="J449"/>
  <c r="J614"/>
  <c r="BK733"/>
  <c i="1" r="AS54"/>
  <c i="2" r="BK742"/>
  <c r="BK119"/>
  <c r="J504"/>
  <c r="J892"/>
  <c r="BK403"/>
  <c r="J845"/>
  <c r="J221"/>
  <c r="J795"/>
  <c r="BK221"/>
  <c r="J840"/>
  <c r="BK910"/>
  <c r="BK446"/>
  <c r="BK449"/>
  <c r="BK337"/>
  <c r="J570"/>
  <c r="BK585"/>
  <c r="BK892"/>
  <c r="BK300"/>
  <c r="BK614"/>
  <c r="BK422"/>
  <c r="BK129"/>
  <c r="J258"/>
  <c r="BK862"/>
  <c r="BK212"/>
  <c r="BK856"/>
  <c r="J437"/>
  <c r="J906"/>
  <c r="J689"/>
  <c r="BK832"/>
  <c r="BK850"/>
  <c r="J733"/>
  <c r="BK693"/>
  <c r="J646"/>
  <c r="J363"/>
  <c r="BK716"/>
  <c r="BK509"/>
  <c r="J862"/>
  <c r="J826"/>
  <c r="J713"/>
  <c r="BK522"/>
  <c r="J236"/>
  <c r="BK612"/>
  <c r="J749"/>
  <c r="J817"/>
  <c r="J580"/>
  <c r="BK177"/>
  <c r="J739"/>
  <c r="BK150"/>
  <c r="J115"/>
  <c r="BK147"/>
  <c r="BK848"/>
  <c r="BK566"/>
  <c r="BK207"/>
  <c r="J403"/>
  <c r="J658"/>
  <c r="BK608"/>
  <c r="J122"/>
  <c r="BK419"/>
  <c r="BK644"/>
  <c r="J99"/>
  <c r="J780"/>
  <c r="J745"/>
  <c r="BK554"/>
  <c r="BK437"/>
  <c r="J532"/>
  <c r="BK313"/>
  <c r="BK602"/>
  <c r="BK898"/>
  <c r="BK459"/>
  <c r="J721"/>
  <c r="BK504"/>
  <c r="BK592"/>
  <c r="J536"/>
  <c r="BK596"/>
  <c r="BK619"/>
  <c r="J411"/>
  <c r="J416"/>
  <c r="BK765"/>
  <c r="BK878"/>
  <c r="J710"/>
  <c r="BK826"/>
  <c r="BK385"/>
  <c r="J112"/>
  <c r="J641"/>
  <c r="BK811"/>
  <c r="BK217"/>
  <c r="J136"/>
  <c r="J680"/>
  <c r="BK333"/>
  <c r="J522"/>
  <c r="J670"/>
  <c r="BK689"/>
  <c r="BK707"/>
  <c r="J848"/>
  <c r="J686"/>
  <c r="J626"/>
  <c r="BK665"/>
  <c r="J177"/>
  <c r="J850"/>
  <c r="BK154"/>
  <c r="J752"/>
  <c r="BK125"/>
  <c r="BK668"/>
  <c r="J676"/>
  <c r="BK795"/>
  <c r="J292"/>
  <c r="BK258"/>
  <c l="1" r="T98"/>
  <c r="T611"/>
  <c r="P98"/>
  <c r="P679"/>
  <c r="BK521"/>
  <c r="J521"/>
  <c r="J61"/>
  <c r="BK679"/>
  <c r="J679"/>
  <c r="J69"/>
  <c r="R98"/>
  <c r="P521"/>
  <c r="R679"/>
  <c r="T421"/>
  <c r="P611"/>
  <c r="P692"/>
  <c r="BK595"/>
  <c r="J595"/>
  <c r="J66"/>
  <c r="T783"/>
  <c r="BK160"/>
  <c r="J160"/>
  <c r="J59"/>
  <c r="R521"/>
  <c r="T569"/>
  <c r="R783"/>
  <c r="R421"/>
  <c r="R569"/>
  <c r="BK783"/>
  <c r="J783"/>
  <c r="J72"/>
  <c r="R160"/>
  <c r="P540"/>
  <c r="T595"/>
  <c r="R661"/>
  <c r="T748"/>
  <c r="BK421"/>
  <c r="J421"/>
  <c r="J60"/>
  <c r="BK569"/>
  <c r="J569"/>
  <c r="J65"/>
  <c r="P661"/>
  <c r="R748"/>
  <c r="BK98"/>
  <c r="T521"/>
  <c r="R611"/>
  <c r="R692"/>
  <c r="T881"/>
  <c r="P160"/>
  <c r="P569"/>
  <c r="BK692"/>
  <c r="J692"/>
  <c r="J70"/>
  <c r="BK881"/>
  <c r="J881"/>
  <c r="J73"/>
  <c r="BK540"/>
  <c r="P783"/>
  <c r="P421"/>
  <c r="BK611"/>
  <c r="J611"/>
  <c r="J67"/>
  <c r="T692"/>
  <c r="R881"/>
  <c r="R540"/>
  <c r="R595"/>
  <c r="T661"/>
  <c r="P748"/>
  <c r="T160"/>
  <c r="T540"/>
  <c r="P595"/>
  <c r="BK661"/>
  <c r="J661"/>
  <c r="J68"/>
  <c r="T679"/>
  <c r="BK748"/>
  <c r="J748"/>
  <c r="J71"/>
  <c r="P881"/>
  <c r="BK535"/>
  <c r="J535"/>
  <c r="J62"/>
  <c r="BK153"/>
  <c r="J153"/>
  <c r="J58"/>
  <c r="BK905"/>
  <c r="J905"/>
  <c r="J75"/>
  <c r="BK909"/>
  <c r="J909"/>
  <c r="J76"/>
  <c r="BK913"/>
  <c r="J913"/>
  <c r="J77"/>
  <c r="BK917"/>
  <c r="J917"/>
  <c r="J78"/>
  <c r="J90"/>
  <c r="BE236"/>
  <c r="BE253"/>
  <c r="BE419"/>
  <c r="BE440"/>
  <c r="BE477"/>
  <c r="BE489"/>
  <c r="BE532"/>
  <c r="BE570"/>
  <c r="BE608"/>
  <c r="BE710"/>
  <c r="BE742"/>
  <c r="BE757"/>
  <c r="BE770"/>
  <c r="BE828"/>
  <c r="BE843"/>
  <c r="BE850"/>
  <c r="BE862"/>
  <c r="BE882"/>
  <c r="BE895"/>
  <c r="BE898"/>
  <c r="BE901"/>
  <c r="BE906"/>
  <c r="BE910"/>
  <c r="BE914"/>
  <c r="F93"/>
  <c r="BE122"/>
  <c r="BE258"/>
  <c r="BE292"/>
  <c r="BE307"/>
  <c r="BE346"/>
  <c r="BE355"/>
  <c r="BE363"/>
  <c r="BE385"/>
  <c r="BE392"/>
  <c r="BE403"/>
  <c r="BE407"/>
  <c r="BE411"/>
  <c r="BE414"/>
  <c r="BE422"/>
  <c r="BE509"/>
  <c r="BE563"/>
  <c r="BE592"/>
  <c r="BE639"/>
  <c r="BE646"/>
  <c r="BE673"/>
  <c r="BE820"/>
  <c r="BE115"/>
  <c r="BE161"/>
  <c r="BE177"/>
  <c r="BE462"/>
  <c r="BE541"/>
  <c r="BE589"/>
  <c r="BE636"/>
  <c r="BE668"/>
  <c r="BE745"/>
  <c r="BE780"/>
  <c r="BE795"/>
  <c r="BE892"/>
  <c r="BE859"/>
  <c r="BE865"/>
  <c r="BE868"/>
  <c r="BE872"/>
  <c r="BE817"/>
  <c r="BE875"/>
  <c r="BE878"/>
  <c r="BE918"/>
  <c r="BE515"/>
  <c r="BE596"/>
  <c r="BE641"/>
  <c r="BE689"/>
  <c r="BE733"/>
  <c r="BE749"/>
  <c r="BE99"/>
  <c r="BE112"/>
  <c r="BE136"/>
  <c r="BE140"/>
  <c r="BE147"/>
  <c r="BE212"/>
  <c r="BE333"/>
  <c r="BE337"/>
  <c r="BE443"/>
  <c r="BE459"/>
  <c r="BE518"/>
  <c r="BE566"/>
  <c r="BE624"/>
  <c r="BE686"/>
  <c r="BE713"/>
  <c r="BE845"/>
  <c r="BE853"/>
  <c r="BE724"/>
  <c r="BE752"/>
  <c r="BE811"/>
  <c r="BE495"/>
  <c r="BE528"/>
  <c r="BE551"/>
  <c r="BE554"/>
  <c r="BE559"/>
  <c r="BE617"/>
  <c r="BE619"/>
  <c r="BE629"/>
  <c r="BE670"/>
  <c r="BE680"/>
  <c r="BE699"/>
  <c r="BE773"/>
  <c r="BE777"/>
  <c r="BE832"/>
  <c r="BE125"/>
  <c r="BE154"/>
  <c r="BE245"/>
  <c r="BE313"/>
  <c r="BE455"/>
  <c r="BE483"/>
  <c r="BE599"/>
  <c r="BE602"/>
  <c r="BE605"/>
  <c r="BE644"/>
  <c r="BE736"/>
  <c r="BE739"/>
  <c r="BE787"/>
  <c r="BE183"/>
  <c r="BE207"/>
  <c r="BE319"/>
  <c r="BE470"/>
  <c r="BE525"/>
  <c r="BE536"/>
  <c r="BE580"/>
  <c r="BE585"/>
  <c r="BE631"/>
  <c r="BE634"/>
  <c r="BE840"/>
  <c r="BE856"/>
  <c r="BE105"/>
  <c r="BE119"/>
  <c r="BE132"/>
  <c r="BE284"/>
  <c r="BE416"/>
  <c r="BE522"/>
  <c r="BE614"/>
  <c r="BE626"/>
  <c r="BE658"/>
  <c r="BE662"/>
  <c r="BE765"/>
  <c r="BE803"/>
  <c r="BE823"/>
  <c r="BE826"/>
  <c r="BE838"/>
  <c r="BE848"/>
  <c r="BE835"/>
  <c r="BE108"/>
  <c r="BE129"/>
  <c r="BE143"/>
  <c r="BE171"/>
  <c r="BE221"/>
  <c r="BE300"/>
  <c r="BE433"/>
  <c r="BE446"/>
  <c r="BE452"/>
  <c r="BE512"/>
  <c r="BE546"/>
  <c r="BE622"/>
  <c r="BE665"/>
  <c r="BE676"/>
  <c r="BE693"/>
  <c r="BE716"/>
  <c r="BE150"/>
  <c r="BE217"/>
  <c r="BE262"/>
  <c r="BE437"/>
  <c r="BE449"/>
  <c r="BE504"/>
  <c r="BE612"/>
  <c r="BE649"/>
  <c r="BE652"/>
  <c r="BE655"/>
  <c r="BE707"/>
  <c r="BE721"/>
  <c r="BE728"/>
  <c r="BE762"/>
  <c r="BE784"/>
  <c r="F33"/>
  <c i="1" r="BB55"/>
  <c r="BB54"/>
  <c r="AX54"/>
  <c i="2" r="F34"/>
  <c i="1" r="BC55"/>
  <c r="BC54"/>
  <c r="W32"/>
  <c i="2" r="F35"/>
  <c i="1" r="BD55"/>
  <c r="BD54"/>
  <c r="W33"/>
  <c i="2" r="J32"/>
  <c i="1" r="AW55"/>
  <c i="2" r="F32"/>
  <c i="1" r="BA55"/>
  <c r="BA54"/>
  <c r="AW54"/>
  <c r="AK30"/>
  <c i="2" l="1" r="T539"/>
  <c r="BK97"/>
  <c r="J97"/>
  <c r="J56"/>
  <c r="P539"/>
  <c r="R539"/>
  <c r="BK539"/>
  <c r="J539"/>
  <c r="J63"/>
  <c r="R97"/>
  <c r="R96"/>
  <c r="P97"/>
  <c r="P96"/>
  <c i="1" r="AU55"/>
  <c i="2" r="T97"/>
  <c r="T96"/>
  <c r="J98"/>
  <c r="J57"/>
  <c r="J540"/>
  <c r="J64"/>
  <c r="BK904"/>
  <c r="J904"/>
  <c r="J74"/>
  <c i="1" r="W30"/>
  <c r="W31"/>
  <c r="AU54"/>
  <c i="2" r="F31"/>
  <c i="1" r="AZ55"/>
  <c r="AZ54"/>
  <c r="W29"/>
  <c r="AY54"/>
  <c i="2" r="J31"/>
  <c i="1" r="AV55"/>
  <c r="AT55"/>
  <c i="2" l="1" r="BK96"/>
  <c r="J96"/>
  <c r="J28"/>
  <c i="1" r="AG55"/>
  <c r="AG54"/>
  <c r="AK26"/>
  <c r="AV54"/>
  <c r="AK29"/>
  <c r="AK35"/>
  <c i="2" l="1" r="J37"/>
  <c r="J55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<sst xmlns="http://schemas.openxmlformats.org/spreadsheetml/2006/main">
  <si>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</si>
  <si>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</si>
  <si>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</si>
  <si>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</si>
  <si>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</si>
  <si>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{d4be95f9-1c8d-4967-a8a2-60735fb5b666}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</si>
  <si>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</si>
  <si>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</si>
  <si>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</si>
  <si>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</si>
  <si>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</si>
  <si>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</si>
  <si>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</si>
  <si>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</si>
  <si>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20250403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</si>
  <si>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</si>
  <si>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</si>
  <si>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Zateplení provozně správní budovy Dopravního podniku Karlovy Vary</t>
  </si>
  <si>
    <t>KSO:</t>
  </si>
  <si>
    <t/>
  </si>
  <si>
    <t>CC-CZ:</t>
  </si>
  <si>
    <t>Místo:</t>
  </si>
  <si>
    <t>Sportovní 656/1, Karlovy Vary</t>
  </si>
  <si>
    <t>Datum:</t>
  </si>
  <si>
    <t>3. 4. 2025</t>
  </si>
  <si>
    <t>Zadavatel:</t>
  </si>
  <si>
    <t>IČ:</t>
  </si>
  <si>
    <t>Dopravní podnik Karlovy Vary a.s.</t>
  </si>
  <si>
    <t>DIČ:</t>
  </si>
  <si>
    <t>Účastník:</t>
  </si>
  <si>
    <t>Vyplň údaj</t>
  </si>
  <si>
    <t>Projektant:</t>
  </si>
  <si>
    <t>Ing. Jan Jablončík</t>
  </si>
  <si>
    <t>True</t>
  </si>
  <si>
    <t>Zpracovatel:</t>
  </si>
  <si>
    <t>Bc. Martin Frous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</si>
  <si>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</si>
  <si>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</si>
  <si>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</si>
  <si>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</si>
  <si>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</si>
  <si>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</si>
  <si>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</si>
  <si>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</si>
  <si>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</si>
  <si>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</si>
  <si>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</si>
  <si>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</si>
  <si>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</si>
  <si>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</si>
  <si>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</si>
  <si>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</si>
  <si>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</si>
  <si>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</si>
  <si>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</si>
  <si>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</si>
  <si>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</si>
  <si>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</si>
  <si>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</si>
  <si>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</si>
  <si>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</si>
  <si>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</si>
  <si>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</si>
  <si>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</si>
  <si>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</si>
  <si>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</si>
  <si>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</si>
  <si>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</si>
  <si>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</si>
  <si>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</si>
  <si>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</si>
  <si>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</si>
  <si>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</si>
  <si>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</si>
  <si>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</si>
  <si>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</si>
  <si>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</si>
  <si>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</si>
  <si>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</si>
  <si>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</si>
  <si>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</si>
  <si>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</si>
  <si>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</si>
  <si>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</si>
  <si>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</si>
  <si>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</si>
  <si>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</si>
  <si>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</si>
  <si>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</si>
  <si>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</si>
  <si>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</si>
  <si>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</si>
  <si>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</si>
  <si>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</si>
  <si>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</si>
  <si>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</si>
  <si>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</si>
  <si>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</si>
  <si>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</si>
  <si>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</si>
  <si>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</si>
  <si>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</si>
  <si>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</si>
  <si>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</si>
  <si>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</si>
  <si>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</si>
  <si>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</si>
  <si>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</si>
  <si>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</si>
  <si>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</si>
  <si>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</si>
  <si>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</si>
  <si>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</si>
  <si>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</si>
  <si>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</si>
  <si>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</si>
  <si>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</si>
  <si>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</si>
  <si>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</si>
  <si>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</si>
  <si>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</si>
  <si>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</si>
  <si>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</si>
  <si>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</si>
  <si>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</si>
  <si>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</si>
  <si>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132312131</t>
  </si>
  <si>
    <t>Hloubení nezapažených rýh šířky do 800 mm v soudržných horninách třídy těžitelnosti II skupiny 4 ručně</t>
  </si>
  <si>
    <t>m3</t>
  </si>
  <si>
    <t>CS ÚRS 2025 01</t>
  </si>
  <si>
    <t>4</t>
  </si>
  <si>
    <t>1508873886</t>
  </si>
  <si>
    <t>PP</t>
  </si>
  <si>
    <t>Hloubení nezapažených rýh šířky do 800 mm ručně s urovnáním dna do předepsaného profilu a spádu v hornině třídy těžitelnosti II skupiny 4 soudržných</t>
  </si>
  <si>
    <t>Online PSC</t>
  </si>
  <si>
    <t>https://podminky.urs.cz/item/CS_URS_2025_01/132312131</t>
  </si>
  <si>
    <t>VV</t>
  </si>
  <si>
    <t>2*18,04*0,8*0,6</t>
  </si>
  <si>
    <t>47,54*0,8*0,6</t>
  </si>
  <si>
    <t>Součet</t>
  </si>
  <si>
    <t>162211321</t>
  </si>
  <si>
    <t>Vodorovné přemístění výkopku z horniny třídy těžitelnosti II skupiny 4 a 5 stavebním kolečkem do 10 m</t>
  </si>
  <si>
    <t>206136590</t>
  </si>
  <si>
    <t>Vodorovné přemístění výkopku nebo sypaniny stavebním kolečkem s vyprázdněním kolečka na hromady nebo do dopravního prostředku na vzdálenost do 10 m z horniny třídy těžitelnosti II, skupiny 4 a 5</t>
  </si>
  <si>
    <t>https://podminky.urs.cz/item/CS_URS_2025_01/162211321</t>
  </si>
  <si>
    <t>3</t>
  </si>
  <si>
    <t>162211329</t>
  </si>
  <si>
    <t>Příplatek k vodorovnému přemístění výkopku z horniny třídy těžitelnosti II skupiny 4 a 5 stavebním kolečkem za každých dalších 10 m</t>
  </si>
  <si>
    <t>-1028172834</t>
  </si>
  <si>
    <t>Vodorovné přemístění výkopku nebo sypaniny stavebním kolečkem s vyprázdněním kolečka na hromady nebo do dopravního prostředku na vzdálenost do 10 m Příplatek za každých dalších 10 m k ceně -1321</t>
  </si>
  <si>
    <t>https://podminky.urs.cz/item/CS_URS_2025_01/162211329</t>
  </si>
  <si>
    <t>20,07*5</t>
  </si>
  <si>
    <t>162751137</t>
  </si>
  <si>
    <t>Vodorovné přemístění přes 9 000 do 10000 m výkopku/sypaniny z horniny třídy těžitelnosti II skupiny 4 a 5</t>
  </si>
  <si>
    <t>967831918</t>
  </si>
  <si>
    <t>Vodorovné přemístění výkopku nebo sypaniny po suchu na obvyklém dopravním prostředku, bez naložení výkopku, avšak se složením bez rozhrnutí z horniny třídy těžitelnosti II skupiny 4 a 5 na vzdálenost přes 9 000 do 10 000 m</t>
  </si>
  <si>
    <t>https://podminky.urs.cz/item/CS_URS_2025_01/162751137</t>
  </si>
  <si>
    <t>5</t>
  </si>
  <si>
    <t>162751139</t>
  </si>
  <si>
    <t>Příplatek k vodorovnému přemístění výkopku/sypaniny z horniny třídy těžitelnosti II skupiny 4 a 5 ZKD 1000 m přes 10000 m</t>
  </si>
  <si>
    <t>-1103954024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</si>
  <si>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</si>
  <si>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https://podminky.urs.cz/item/CS_URS_2025_01/162751139</t>
  </si>
  <si>
    <t>20,07*15</t>
  </si>
  <si>
    <t>6</t>
  </si>
  <si>
    <t>167111102</t>
  </si>
  <si>
    <t>Nakládání výkopku z hornin třídy těžitelnosti II skupiny 4 a 5 ručně</t>
  </si>
  <si>
    <t>510101377</t>
  </si>
  <si>
    <t>Nakládání, skládání a překládání neulehlého výkopku nebo sypaniny ručně nakládání, z hornin třídy těžitelnosti II, skupiny 4 a 5</t>
  </si>
  <si>
    <t>https://podminky.urs.cz/item/CS_URS_2025_01/167111102</t>
  </si>
  <si>
    <t>7</t>
  </si>
  <si>
    <t>171251201</t>
  </si>
  <si>
    <t>Uložení sypaniny na skládky nebo meziskládky</t>
  </si>
  <si>
    <t>683201981</t>
  </si>
  <si>
    <t>Uložení sypaniny na skládky nebo meziskládky bez hutnění s upravením uložené sypaniny do předepsaného tvaru</t>
  </si>
  <si>
    <t>https://podminky.urs.cz/item/CS_URS_2025_01/171251201</t>
  </si>
  <si>
    <t>8</t>
  </si>
  <si>
    <t>171201231</t>
  </si>
  <si>
    <t>Poplatek za uložení zeminy a kamení na recyklační skládce (skládkovné) kód odpadu 17 05 04</t>
  </si>
  <si>
    <t>t</t>
  </si>
  <si>
    <t>-858398512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</si>
  <si>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</si>
  <si>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</si>
  <si>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20,07*1,9</t>
  </si>
  <si>
    <t>9</t>
  </si>
  <si>
    <t>174111101</t>
  </si>
  <si>
    <t>Zásyp jam, šachet rýh nebo kolem objektů sypaninou se zhutněním ručně</t>
  </si>
  <si>
    <t>-793752280</t>
  </si>
  <si>
    <t>Zásyp sypaninou z jakékoliv horniny ručně s uložením výkopku ve vrstvách se zhutněním jam, šachet, rýh nebo kolem objektů v těchto vykopávkách</t>
  </si>
  <si>
    <t>https://podminky.urs.cz/item/CS_URS_2025_01/174111101</t>
  </si>
  <si>
    <t>10</t>
  </si>
  <si>
    <t>M</t>
  </si>
  <si>
    <t>58331200</t>
  </si>
  <si>
    <t>štěrkopísek netříděný</t>
  </si>
  <si>
    <t>-848643782</t>
  </si>
  <si>
    <t>20,07</t>
  </si>
  <si>
    <t>20,07*2 'Přepočtené koeficientem množství</t>
  </si>
  <si>
    <t>11</t>
  </si>
  <si>
    <t>181411131</t>
  </si>
  <si>
    <t>Založení parkového trávníku výsevem pl do 1000 m2 v rovině a ve svahu do 1:5</t>
  </si>
  <si>
    <t>m2</t>
  </si>
  <si>
    <t>-460216487</t>
  </si>
  <si>
    <t>Založení trávníku na půdě předem připravené plochy do 1000 m2 výsevem včetně utažení parkového v rovině nebo na svahu do 1:5</t>
  </si>
  <si>
    <t>https://podminky.urs.cz/item/CS_URS_2025_01/181411131</t>
  </si>
  <si>
    <t>47,54*3</t>
  </si>
  <si>
    <t>00572410</t>
  </si>
  <si>
    <t>osivo směs travní parková</t>
  </si>
  <si>
    <t>kg</t>
  </si>
  <si>
    <t>858160583</t>
  </si>
  <si>
    <t>142,62*0,03</t>
  </si>
  <si>
    <t>13</t>
  </si>
  <si>
    <t>181311103</t>
  </si>
  <si>
    <t>Rozprostření ornice tl vrstvy do 200 mm v rovině nebo ve svahu do 1:5 ručně</t>
  </si>
  <si>
    <t>1156741429</t>
  </si>
  <si>
    <t>Rozprostření a urovnání ornice v rovině nebo ve svahu sklonu do 1:5 ručně při souvislé ploše, tl. vrstvy do 200 mm</t>
  </si>
  <si>
    <t>https://podminky.urs.cz/item/CS_URS_2025_01/181311103</t>
  </si>
  <si>
    <t>14</t>
  </si>
  <si>
    <t>10364101</t>
  </si>
  <si>
    <t>zemina pro terénní úpravy - ornice</t>
  </si>
  <si>
    <t>-402570503</t>
  </si>
  <si>
    <t>142,62*0,1*1,7</t>
  </si>
  <si>
    <t>15</t>
  </si>
  <si>
    <t>181913111</t>
  </si>
  <si>
    <t>Úprava pláně v hornině třídy těžitelnosti II skupiny 4 bez zhutnění ručně</t>
  </si>
  <si>
    <t>-149782045</t>
  </si>
  <si>
    <t>Úprava pláně vyrovnáním výškových rozdílů ručně v hornině třídy těžitelnosti II skupiny 4 bez zhutnění</t>
  </si>
  <si>
    <t>https://podminky.urs.cz/item/CS_URS_2025_01/181913111</t>
  </si>
  <si>
    <t>Svislé a kompletní konstrukce</t>
  </si>
  <si>
    <t>16</t>
  </si>
  <si>
    <t>340271045</t>
  </si>
  <si>
    <t>Zazdívka otvorů v příčkách nebo stěnách pl přes 1 do 4 m2 tvárnicemi pórobetonovými tl 150 mm</t>
  </si>
  <si>
    <t>-1799985431</t>
  </si>
  <si>
    <t>Zazdívka otvorů v příčkách nebo stěnách pórobetonovými tvárnicemi plochy přes 1 m2 do 4 m2, objemová hmotnost 500 kg/m3, tloušťka příčky 150 mm</t>
  </si>
  <si>
    <t>https://podminky.urs.cz/item/CS_URS_2025_01/340271045</t>
  </si>
  <si>
    <t>zazdívka okenních otvorů v 1.NP</t>
  </si>
  <si>
    <t>2*1,2*1,5</t>
  </si>
  <si>
    <t>Úpravy povrchů, podlahy a osazování výplní</t>
  </si>
  <si>
    <t>17</t>
  </si>
  <si>
    <t>619995001</t>
  </si>
  <si>
    <t>Začištění omítek kolem oken, dveří, podlah nebo obkladů</t>
  </si>
  <si>
    <t>m</t>
  </si>
  <si>
    <t>-153153246</t>
  </si>
  <si>
    <t>Začištění omítek (s dodáním hmot) kolem oken, dveří, podlah, obkladů apod.</t>
  </si>
  <si>
    <t>https://podminky.urs.cz/item/CS_URS_2025_01/619995001</t>
  </si>
  <si>
    <t>vrata</t>
  </si>
  <si>
    <t>2*3,8+4,35</t>
  </si>
  <si>
    <t>dveře</t>
  </si>
  <si>
    <t>2*(2*2,07+1)</t>
  </si>
  <si>
    <t>okna</t>
  </si>
  <si>
    <t>71*(2*1,2+2*1,5)</t>
  </si>
  <si>
    <t>18</t>
  </si>
  <si>
    <t>621131121</t>
  </si>
  <si>
    <t>Penetrační nátěr vnějších podhledů nanášený ručně</t>
  </si>
  <si>
    <t>-1436443213</t>
  </si>
  <si>
    <t>Podkladní a spojovací vrstva vnějších omítaných ploch penetrace nanášená ručně podhledů</t>
  </si>
  <si>
    <t>https://podminky.urs.cz/item/CS_URS_2025_01/621131121</t>
  </si>
  <si>
    <t>18,8*0,8</t>
  </si>
  <si>
    <t>5,2*1</t>
  </si>
  <si>
    <t>19</t>
  </si>
  <si>
    <t>621142001</t>
  </si>
  <si>
    <t>Sklovláknité pletivo vnějších podhledů vtlačené do tmelu</t>
  </si>
  <si>
    <t>1051838786</t>
  </si>
  <si>
    <t>Pletivo vnějších ploch v ploše nebo pruzích, na plném podkladu sklovláknité vtlačené do tmelu podhledů</t>
  </si>
  <si>
    <t>https://podminky.urs.cz/item/CS_URS_2025_01/621142001</t>
  </si>
  <si>
    <t>20</t>
  </si>
  <si>
    <t>622131121</t>
  </si>
  <si>
    <t>Penetrační nátěr vnějších stěn nanášený ručně</t>
  </si>
  <si>
    <t>1666752163</t>
  </si>
  <si>
    <t>Podkladní a spojovací vrstva vnějších omítaných ploch penetrace nanášená ručně stěn</t>
  </si>
  <si>
    <t>https://podminky.urs.cz/item/CS_URS_2025_01/622131121</t>
  </si>
  <si>
    <t>2*18,18*7,4</t>
  </si>
  <si>
    <t>47,82*7,4</t>
  </si>
  <si>
    <t>14,74*8,515</t>
  </si>
  <si>
    <t>8*1,1</t>
  </si>
  <si>
    <t>5,6*0,4</t>
  </si>
  <si>
    <t>6,5*0,8</t>
  </si>
  <si>
    <t>71*0,2*(2*1,5+1,2)</t>
  </si>
  <si>
    <t>3*0,2*(2*2+0,8)</t>
  </si>
  <si>
    <t>0,2*(2*3,9+4,3)</t>
  </si>
  <si>
    <t>0,2*(2*2+1,6)</t>
  </si>
  <si>
    <t>2*0,16*(7,4+8,6)</t>
  </si>
  <si>
    <t>-71*1,2*1,5</t>
  </si>
  <si>
    <t>-2*0,8*1,6</t>
  </si>
  <si>
    <t>-1,6*1,6</t>
  </si>
  <si>
    <t>-4,3*3,5</t>
  </si>
  <si>
    <t>0,4*(2*18,18+47,82+14,9)</t>
  </si>
  <si>
    <t>-1,6*0,4</t>
  </si>
  <si>
    <t>-2*0,8*0,4</t>
  </si>
  <si>
    <t>-4,3*0,4</t>
  </si>
  <si>
    <t>2,91*(2*5,71+2*4,96)-1,53*1,92-0,6*0,5</t>
  </si>
  <si>
    <t>622142001</t>
  </si>
  <si>
    <t>Sklovláknité pletivo vnějších stěn vtlačené do tmelu</t>
  </si>
  <si>
    <t>1876902974</t>
  </si>
  <si>
    <t>Pletivo vnějších ploch v ploše nebo pruzích, na plném podkladu sklovláknité vtlačené do tmelu stěn</t>
  </si>
  <si>
    <t>https://podminky.urs.cz/item/CS_URS_2025_01/622142001</t>
  </si>
  <si>
    <t>22</t>
  </si>
  <si>
    <t>622252001</t>
  </si>
  <si>
    <t>Montáž profilů kontaktního zateplení</t>
  </si>
  <si>
    <t>1867228948</t>
  </si>
  <si>
    <t>Montáž profilů kontaktního zateplení zakládacích soklových</t>
  </si>
  <si>
    <t>https://podminky.urs.cz/item/CS_URS_2025_01/622252001</t>
  </si>
  <si>
    <t>14,47+2*18,18+47,82-4,35-2*0,8-1,6</t>
  </si>
  <si>
    <t>23</t>
  </si>
  <si>
    <t>28342211</t>
  </si>
  <si>
    <t>profil zakládací PVC s výztužnou tkaninou pro izolant tl 100-140mm včetně okapnice</t>
  </si>
  <si>
    <t>153264183</t>
  </si>
  <si>
    <t>91,1</t>
  </si>
  <si>
    <t>91,1*1,05 'Přepočtené koeficientem množství</t>
  </si>
  <si>
    <t>24</t>
  </si>
  <si>
    <t>622252002</t>
  </si>
  <si>
    <t>Montáž profilů kontaktního zateplení lepených</t>
  </si>
  <si>
    <t>521720000</t>
  </si>
  <si>
    <t>Montáž profilů kontaktního zateplení ostatních stěnových, dilatačních apod. lepených do tmelu</t>
  </si>
  <si>
    <t>https://podminky.urs.cz/item/CS_URS_2025_01/622252002</t>
  </si>
  <si>
    <t>71*1,2*2</t>
  </si>
  <si>
    <t>71*1,5*2</t>
  </si>
  <si>
    <t>2*2*2</t>
  </si>
  <si>
    <t>2*3,9</t>
  </si>
  <si>
    <t>2*0,8+4,3</t>
  </si>
  <si>
    <t>9,4+0,4+0,8+4*8,2+2*18,18+47,82+8,92</t>
  </si>
  <si>
    <t>71*(2*1,5+1,2)</t>
  </si>
  <si>
    <t>2*(2*2+0,8)</t>
  </si>
  <si>
    <t>2*2+1,6</t>
  </si>
  <si>
    <t>2*3,9+4,3</t>
  </si>
  <si>
    <t>4*2,91</t>
  </si>
  <si>
    <t>25</t>
  </si>
  <si>
    <t>63127416</t>
  </si>
  <si>
    <t>profil rohový PVC s výztužnou tkaninou š 100/100mm</t>
  </si>
  <si>
    <t>1006621607</t>
  </si>
  <si>
    <t>127,02+8,92</t>
  </si>
  <si>
    <t>376,38*1,15 'Přepočtené koeficientem množství</t>
  </si>
  <si>
    <t>26</t>
  </si>
  <si>
    <t>59051476</t>
  </si>
  <si>
    <t>profil napojovací okenní PVC s výztužnou tkaninou 9mm</t>
  </si>
  <si>
    <t>-966997334</t>
  </si>
  <si>
    <t>325,5*1,1 'Přepočtené koeficientem množství</t>
  </si>
  <si>
    <t>27</t>
  </si>
  <si>
    <t>59051512</t>
  </si>
  <si>
    <t>profil napojovací parapetní PVC s okapnicí a výztužnou tkaninou</t>
  </si>
  <si>
    <t>-900795491</t>
  </si>
  <si>
    <t>71*1,2</t>
  </si>
  <si>
    <t>85,2*1,1 'Přepočtené koeficientem množství</t>
  </si>
  <si>
    <t>28</t>
  </si>
  <si>
    <t>59051510</t>
  </si>
  <si>
    <t>profil napojovací nadokenní PVC s okapnicí s výztužnou tkaninou</t>
  </si>
  <si>
    <t>-73290807</t>
  </si>
  <si>
    <t>71*1,2+(4,3+2*0,8+1,6)</t>
  </si>
  <si>
    <t>92,7*1,1 'Přepočtené koeficientem množství</t>
  </si>
  <si>
    <t>29</t>
  </si>
  <si>
    <t>622151011</t>
  </si>
  <si>
    <t>Penetrační silikátový nátěr vnějších pastovitých tenkovrstvých omítek stěn</t>
  </si>
  <si>
    <t>1477997089</t>
  </si>
  <si>
    <t>Penetrační nátěr vnějších pastovitých tenkovrstvých omítek silikátový stěn</t>
  </si>
  <si>
    <t>https://podminky.urs.cz/item/CS_URS_2025_01/622151011</t>
  </si>
  <si>
    <t>8,16*1,1</t>
  </si>
  <si>
    <t>30</t>
  </si>
  <si>
    <t>622151021</t>
  </si>
  <si>
    <t>Penetrační akrylátový nátěr vnějších mozaikových tenkovrstvých omítek stěn</t>
  </si>
  <si>
    <t>1705132202</t>
  </si>
  <si>
    <t>Penetrační nátěr vnějších pastovitých tenkovrstvých omítek mozaikových akrylátový stěn</t>
  </si>
  <si>
    <t>https://podminky.urs.cz/item/CS_URS_2025_01/622151021</t>
  </si>
  <si>
    <t>31</t>
  </si>
  <si>
    <t>622211031</t>
  </si>
  <si>
    <t>Montáž kontaktního zateplení vnějších stěn lepením a mechanickým kotvením polystyrénových desek do betonu a zdiva tl přes 120 do 160 mm</t>
  </si>
  <si>
    <t>972715722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</si>
  <si>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</si>
  <si>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https://podminky.urs.cz/item/CS_URS_2025_01/622211031</t>
  </si>
  <si>
    <t>0,6*(14,47+2*18,18+47,82)</t>
  </si>
  <si>
    <t>-2*0,8*0,6</t>
  </si>
  <si>
    <t>-4,3*0,6</t>
  </si>
  <si>
    <t>-1,6*0,6</t>
  </si>
  <si>
    <t>32</t>
  </si>
  <si>
    <t>28376444</t>
  </si>
  <si>
    <t>deska XPS hrana rovná a strukturovaný povrch 300kPA λ=0,035 tl 120mm</t>
  </si>
  <si>
    <t>-792021037</t>
  </si>
  <si>
    <t>33</t>
  </si>
  <si>
    <t>622212001</t>
  </si>
  <si>
    <t>Montáž kontaktního zateplení vnějšího ostění, nadpraží nebo parapetu hl. špalety do 200 mm lepením desek z polystyrenu tl do 40 mm</t>
  </si>
  <si>
    <t>-766197463</t>
  </si>
  <si>
    <t>Montáž kontaktního zateplení vnějšího ostění, nadpraží nebo parapetu lepením z polystyrenových desek (dodávka ve specifikaci) hloubky špalet do 200 mm, tloušťky desek do 40 mm</t>
  </si>
  <si>
    <t>https://podminky.urs.cz/item/CS_URS_2025_01/622212001</t>
  </si>
  <si>
    <t>0,4*2*4</t>
  </si>
  <si>
    <t>34</t>
  </si>
  <si>
    <t>28376439</t>
  </si>
  <si>
    <t>deska XPS hrana rovná a strukturovaný povrch 250kPa λ=0,032 tl 40mm</t>
  </si>
  <si>
    <t>1423538401</t>
  </si>
  <si>
    <t>71*0,2*1,2</t>
  </si>
  <si>
    <t>0,2*0,4*2*4</t>
  </si>
  <si>
    <t>17,68*1,1 'Přepočtené koeficientem množství</t>
  </si>
  <si>
    <t>35</t>
  </si>
  <si>
    <t>622221031</t>
  </si>
  <si>
    <t>Montáž kontaktního zateplení vnějších stěn lepením a mechanickým kotvením TI z minerální vlny s podélnou orientací do zdiva a betonu tl přes 120 do 160 mm</t>
  </si>
  <si>
    <t>-1211681929</t>
  </si>
  <si>
    <t>Montáž kontaktního zateplení lepením a mechanickým kotvením z desek minerální vlny s podélnou orientací vláken nebo kombinovaných (dodávka ve specifikaci) na vnější stěny, na podklad betonový nebo z lehčeného betonu, z tvárnic keramických nebo vápenopískových, tloušťky desek přes 120 do 160 mm</t>
  </si>
  <si>
    <t>https://podminky.urs.cz/item/CS_URS_2025_01/622221031</t>
  </si>
  <si>
    <t>36</t>
  </si>
  <si>
    <t>63142027</t>
  </si>
  <si>
    <t>deska tepelně izolační minerální kontaktních fasád podélné vlákno λ=0,035-0,036 tl 140mm</t>
  </si>
  <si>
    <t>-1688045495</t>
  </si>
  <si>
    <t>616,713</t>
  </si>
  <si>
    <t>616,713*1,15 'Přepočtené koeficientem množství</t>
  </si>
  <si>
    <t>37</t>
  </si>
  <si>
    <t>622222001</t>
  </si>
  <si>
    <t>Montáž kontaktního zateplení vnějšího ostění, nadpraží nebo parapetu hl. špalety do 200 mm lepením desek z minerální vlny tl do 40 mm</t>
  </si>
  <si>
    <t>-1987414234</t>
  </si>
  <si>
    <t>Montáž kontaktního zateplení vnějšího ostění, nadpraží nebo parapetu lepením z desek z minerální vlny s podélnou nebo kolmou orientací vláken nebo z kombinovaných desek (dodávka ve specifikaci) hloubky špalet do 200 mm, tloušťky desek do 40 mm</t>
  </si>
  <si>
    <t>https://podminky.urs.cz/item/CS_URS_2025_01/622222001</t>
  </si>
  <si>
    <t>3*(2*2+0,8)</t>
  </si>
  <si>
    <t>2*(7,4+8,6)</t>
  </si>
  <si>
    <t>38</t>
  </si>
  <si>
    <t>63142020</t>
  </si>
  <si>
    <t>deska tepelně izolační minerální kontaktních fasád podélné vlákno λ=0,035-0,036 tl 40mm</t>
  </si>
  <si>
    <t>-583005581</t>
  </si>
  <si>
    <t>71,18*1,15 'Přepočtené koeficientem množství</t>
  </si>
  <si>
    <t>39</t>
  </si>
  <si>
    <t>622511122</t>
  </si>
  <si>
    <t>Tenkovrstvá akrylátová mozaiková hrubozrnná omítka vnějších stěn</t>
  </si>
  <si>
    <t>1184682703</t>
  </si>
  <si>
    <t>Omítka tenkovrstvá akrylátová vnějších ploch probarvená bez penetrace mozaiková hrubozrnná stěn</t>
  </si>
  <si>
    <t>https://podminky.urs.cz/item/CS_URS_2025_01/622511122</t>
  </si>
  <si>
    <t>40</t>
  </si>
  <si>
    <t>622521022</t>
  </si>
  <si>
    <t>Tenkovrstvá silikátová zatíraná omítka zrnitost 2,0 mm vnějších stěn</t>
  </si>
  <si>
    <t>-486789226</t>
  </si>
  <si>
    <t>Omítka tenkovrstvá silikátová vnějších ploch probarvená bez penetrace zatíraná (škrábaná ), zrnitost 2,0 mm stěn</t>
  </si>
  <si>
    <t>https://podminky.urs.cz/item/CS_URS_2025_01/622521022</t>
  </si>
  <si>
    <t>41</t>
  </si>
  <si>
    <t>629991011</t>
  </si>
  <si>
    <t>Zakrytí výplní otvorů a svislých ploch fólií přilepenou lepící páskou</t>
  </si>
  <si>
    <t>49616456</t>
  </si>
  <si>
    <t>Zakrytí vnějších ploch před znečištěním včetně pozdějšího odkrytí výplní otvorů a svislých ploch fólií přilepenou lepící páskou</t>
  </si>
  <si>
    <t>https://podminky.urs.cz/item/CS_URS_2025_01/629991011</t>
  </si>
  <si>
    <t>71*1,2*1,5</t>
  </si>
  <si>
    <t>2*0,8*2</t>
  </si>
  <si>
    <t>4,3*3,9</t>
  </si>
  <si>
    <t>42</t>
  </si>
  <si>
    <t>629995101</t>
  </si>
  <si>
    <t>Očištění vnějších ploch tlakovou vodou</t>
  </si>
  <si>
    <t>1604088533</t>
  </si>
  <si>
    <t>Očištění vnějších ploch tlakovou vodou omytím tlakovou vodou</t>
  </si>
  <si>
    <t>https://podminky.urs.cz/item/CS_URS_2025_01/629995101</t>
  </si>
  <si>
    <t>121,177</t>
  </si>
  <si>
    <t>18,18*7,7-8*1,2*1,5-1,6*1,97</t>
  </si>
  <si>
    <t>47,82*7,7-57*1,2*1,5-0,8*1,97</t>
  </si>
  <si>
    <t>8*1,1+14,47*8,915</t>
  </si>
  <si>
    <t>43</t>
  </si>
  <si>
    <t>637211121</t>
  </si>
  <si>
    <t>Okapový chodník z betonových dlaždic tl 40 mm kladených do písku se zalitím spár MC</t>
  </si>
  <si>
    <t>133184522</t>
  </si>
  <si>
    <t>Okapový chodník z dlaždic betonových do písku se zalitím spár cementovou maltou, tl. dlaždic 40 mm</t>
  </si>
  <si>
    <t>https://podminky.urs.cz/item/CS_URS_2025_01/637211121</t>
  </si>
  <si>
    <t>78,12*0,4</t>
  </si>
  <si>
    <t>44</t>
  </si>
  <si>
    <t>637311122</t>
  </si>
  <si>
    <t>Okapový chodník z betonových chodníkových obrubníků stojatých lože beton</t>
  </si>
  <si>
    <t>597952159</t>
  </si>
  <si>
    <t>Okapový chodník z obrubníků betonových chodníkových, se zalitím spár cementovou maltou do lože z betonu prostého, z obrubníků stojatých</t>
  </si>
  <si>
    <t>https://podminky.urs.cz/item/CS_URS_2025_01/637311122</t>
  </si>
  <si>
    <t>18,04+42,04+18,04</t>
  </si>
  <si>
    <t>45</t>
  </si>
  <si>
    <t>644941112</t>
  </si>
  <si>
    <t>Osazování ventilačních mřížek velikosti přes 150 x 200 do 300 x 300 mm</t>
  </si>
  <si>
    <t>kus</t>
  </si>
  <si>
    <t>1295596562</t>
  </si>
  <si>
    <t>Montáž průvětrníků nebo mřížek odvětrávacích velikosti přes 150 x 200 do 300 x 300 mm</t>
  </si>
  <si>
    <t>https://podminky.urs.cz/item/CS_URS_2025_01/644941112</t>
  </si>
  <si>
    <t>46</t>
  </si>
  <si>
    <t>55341425</t>
  </si>
  <si>
    <t>mřížka větrací nerezová se síťovinou 250x250mm</t>
  </si>
  <si>
    <t>1259180379</t>
  </si>
  <si>
    <t>47</t>
  </si>
  <si>
    <t>644941121</t>
  </si>
  <si>
    <t>Montáž průchodky k větrací mřížce se zhotovením otvoru v tepelné izolaci</t>
  </si>
  <si>
    <t>-1440510296</t>
  </si>
  <si>
    <t>Montáž průvětrníků nebo mřížek odvětrávacích montáž průchodky (trubky) se zhotovením otvoru v tepelné izolaci</t>
  </si>
  <si>
    <t>https://podminky.urs.cz/item/CS_URS_2025_01/644941121</t>
  </si>
  <si>
    <t>48</t>
  </si>
  <si>
    <t>28615049</t>
  </si>
  <si>
    <t>trubka kanalizační HTEM s hrdlem DN 110x2000mm</t>
  </si>
  <si>
    <t>584600342</t>
  </si>
  <si>
    <t>Ostatní konstrukce a práce, bourání</t>
  </si>
  <si>
    <t>49</t>
  </si>
  <si>
    <t>941111121</t>
  </si>
  <si>
    <t>Montáž lešení řadového trubkového lehkého s podlahami zatížení do 200 kg/m2 š od 0,9 do 1,2 m v do 10 m</t>
  </si>
  <si>
    <t>1564304532</t>
  </si>
  <si>
    <t>Lešení řadové trubkové lehké pracovní s podlahami s provozním zatížením tř. 3 do 200 kg/m2 šířky tř. W09 od 0,9 do 1,2 m, výšky výšky do 10 m montáž</t>
  </si>
  <si>
    <t>https://podminky.urs.cz/item/CS_URS_2025_01/941111121</t>
  </si>
  <si>
    <t>19,5*8</t>
  </si>
  <si>
    <t>50,5*8</t>
  </si>
  <si>
    <t>4,5*8</t>
  </si>
  <si>
    <t>16,5*8</t>
  </si>
  <si>
    <t>16*10</t>
  </si>
  <si>
    <t>17*3</t>
  </si>
  <si>
    <t>16*3</t>
  </si>
  <si>
    <t>50</t>
  </si>
  <si>
    <t>941111221</t>
  </si>
  <si>
    <t>Příplatek k lešení řadovému trubkovému lehkému s podlahami do 200 kg/m2 š od 0,9 do 1,2 m v 10 m za každý den použití</t>
  </si>
  <si>
    <t>290176695</t>
  </si>
  <si>
    <t>Lešení řadové trubkové lehké pracovní s podlahami s provozním zatížením tř. 3 do 200 kg/m2 šířky tř. W09 od 0,9 do 1,2 m, výšky výšky do 10 m příplatek k ceně za každý den použití</t>
  </si>
  <si>
    <t>https://podminky.urs.cz/item/CS_URS_2025_01/941111221</t>
  </si>
  <si>
    <t>987*90</t>
  </si>
  <si>
    <t>51</t>
  </si>
  <si>
    <t>941111322</t>
  </si>
  <si>
    <t>Odborná prohlídka lešení řadového trubkového lehkého s podlahami zatížení do 200 kg/m2 š od 0,6 do 1,5 m v do 25 m pl přes 500 do 2000 m2 zakrytého sítí</t>
  </si>
  <si>
    <t>-524104757</t>
  </si>
  <si>
    <t>Odborná prohlídka lešení řadového trubkového lehkého pracovního s podlahami s provozním zatížením tř. 3 do 200 kg/m2 šířky tř. W06 až W12 od 0,6 m do 1,5 m výšky do 25 m, celkové plochy přes 500 do 2 000 m2 zakrytého sítí</t>
  </si>
  <si>
    <t>https://podminky.urs.cz/item/CS_URS_2025_01/941111322</t>
  </si>
  <si>
    <t>52</t>
  </si>
  <si>
    <t>941111821</t>
  </si>
  <si>
    <t>Demontáž lešení řadového trubkového lehkého s podlahami zatížení do 200 kg/m2 š od 0,9 do 1,2 m v do 10 m</t>
  </si>
  <si>
    <t>522926679</t>
  </si>
  <si>
    <t>Lešení řadové trubkové lehké pracovní s podlahami s provozním zatížením tř. 3 do 200 kg/m2 šířky tř. W09 od 0,9 do 1,2 m, výšky výšky do 10 m demontáž</t>
  </si>
  <si>
    <t>https://podminky.urs.cz/item/CS_URS_2025_01/941111821</t>
  </si>
  <si>
    <t>53</t>
  </si>
  <si>
    <t>944511111</t>
  </si>
  <si>
    <t>Montáž ochranné sítě z textilie z umělých vláken</t>
  </si>
  <si>
    <t>-110137833</t>
  </si>
  <si>
    <t>Síť ochranná zavěšená na konstrukci lešení z textilie z umělých vláken montáž</t>
  </si>
  <si>
    <t>https://podminky.urs.cz/item/CS_URS_2025_01/944511111</t>
  </si>
  <si>
    <t>54</t>
  </si>
  <si>
    <t>944511211</t>
  </si>
  <si>
    <t>Příplatek k ochranné síti za každý den použití</t>
  </si>
  <si>
    <t>-1587374590</t>
  </si>
  <si>
    <t>Síť ochranná zavěšená na konstrukci lešení z textilie z umělých vláken příplatek k ceně za každý den použití</t>
  </si>
  <si>
    <t>https://podminky.urs.cz/item/CS_URS_2025_01/944511211</t>
  </si>
  <si>
    <t>55</t>
  </si>
  <si>
    <t>944511811</t>
  </si>
  <si>
    <t>Demontáž ochranné sítě z textilie z umělých vláken</t>
  </si>
  <si>
    <t>1065917859</t>
  </si>
  <si>
    <t>Síť ochranná zavěšená na konstrukci lešení z textilie z umělých vláken demontáž</t>
  </si>
  <si>
    <t>https://podminky.urs.cz/item/CS_URS_2025_01/944511811</t>
  </si>
  <si>
    <t>56</t>
  </si>
  <si>
    <t>944711113</t>
  </si>
  <si>
    <t>Montáž záchytné stříšky š přes 2 do 2,5 m</t>
  </si>
  <si>
    <t>-913374728</t>
  </si>
  <si>
    <t>Stříška záchytná zřizovaná současně s lehkým nebo těžkým lešením šířky přes 2,0 do 2,5 m montáž</t>
  </si>
  <si>
    <t>https://podminky.urs.cz/item/CS_URS_2025_01/944711113</t>
  </si>
  <si>
    <t>57</t>
  </si>
  <si>
    <t>944711213</t>
  </si>
  <si>
    <t>Příplatek k záchytné stříšce š přes 2 do 2,5 m za každý den použití</t>
  </si>
  <si>
    <t>477686861</t>
  </si>
  <si>
    <t>Stříška záchytná zřizovaná současně s lehkým nebo těžkým lešením šířky přes 2,0 do 2,5 m příplatek k ceně za každý den použití</t>
  </si>
  <si>
    <t>https://podminky.urs.cz/item/CS_URS_2025_01/944711213</t>
  </si>
  <si>
    <t>6*90</t>
  </si>
  <si>
    <t>58</t>
  </si>
  <si>
    <t>944711813</t>
  </si>
  <si>
    <t>Demontáž záchytné stříšky š přes 2 do 2,5 m</t>
  </si>
  <si>
    <t>1629084531</t>
  </si>
  <si>
    <t>Stříška záchytná zřizovaná současně s lehkým nebo těžkým lešením šířky přes 2,0 do 2,5 m demontáž</t>
  </si>
  <si>
    <t>https://podminky.urs.cz/item/CS_URS_2025_01/944711813</t>
  </si>
  <si>
    <t>59</t>
  </si>
  <si>
    <t>961044111</t>
  </si>
  <si>
    <t>Bourání základů z betonu prostého</t>
  </si>
  <si>
    <t>122679560</t>
  </si>
  <si>
    <t>https://podminky.urs.cz/item/CS_URS_2025_01/961044111</t>
  </si>
  <si>
    <t>18,04*0,6*0,2</t>
  </si>
  <si>
    <t>42,04*0,6*0,2</t>
  </si>
  <si>
    <t>3,04*0,6*0,2</t>
  </si>
  <si>
    <t>15*0,6*0,2</t>
  </si>
  <si>
    <t>60</t>
  </si>
  <si>
    <t>961055111</t>
  </si>
  <si>
    <t>Bourání základů ze ŽB</t>
  </si>
  <si>
    <t>433082444</t>
  </si>
  <si>
    <t>Bourání základů z betonu železového</t>
  </si>
  <si>
    <t>https://podminky.urs.cz/item/CS_URS_2025_01/961055111</t>
  </si>
  <si>
    <t>1,5*0,6*0,3</t>
  </si>
  <si>
    <t>4,5*0,6*0,3</t>
  </si>
  <si>
    <t>3,9*1,7*1</t>
  </si>
  <si>
    <t>61</t>
  </si>
  <si>
    <t>968072559</t>
  </si>
  <si>
    <t>Vybourání kovových vrat pl přes 5 m2</t>
  </si>
  <si>
    <t>891754862</t>
  </si>
  <si>
    <t>Vybourání kovových rámů oken s křídly, dveřních zárubní, vrat, stěn, ostění nebo obkladů vrat, mimo posuvných a skládacích, plochy přes 5 m2</t>
  </si>
  <si>
    <t>https://podminky.urs.cz/item/CS_URS_2025_01/968072559</t>
  </si>
  <si>
    <t>4,35*3,8</t>
  </si>
  <si>
    <t>62</t>
  </si>
  <si>
    <t>968082016</t>
  </si>
  <si>
    <t>Vybourání plastových rámů oken včetně křídel plochy přes 1 do 2 m2</t>
  </si>
  <si>
    <t>-697429668</t>
  </si>
  <si>
    <t>Vybourání plastových rámů oken s křídly, dveřních zárubní, vrat rámu oken s křídly, plochy přes 1 do 2 m2</t>
  </si>
  <si>
    <t>https://podminky.urs.cz/item/CS_URS_2025_01/968082016</t>
  </si>
  <si>
    <t>73*1,2*1,5</t>
  </si>
  <si>
    <t>63</t>
  </si>
  <si>
    <t>968082021</t>
  </si>
  <si>
    <t>Vybourání plastových zárubní dveří plochy do 2 m2</t>
  </si>
  <si>
    <t>-1355306805</t>
  </si>
  <si>
    <t>Vybourání plastových rámů oken s křídly, dveřních zárubní, vrat dveřních zárubní, plochy do 2 m2</t>
  </si>
  <si>
    <t>https://podminky.urs.cz/item/CS_URS_2025_01/968082021</t>
  </si>
  <si>
    <t>2*1*2</t>
  </si>
  <si>
    <t>64</t>
  </si>
  <si>
    <t>978035117</t>
  </si>
  <si>
    <t>Odstranění tenkovrstvé omítky tl do 2 mm obroušením v rozsahu přes 50 do 100 %</t>
  </si>
  <si>
    <t>439052476</t>
  </si>
  <si>
    <t>Odstranění tenkovrstvých omítek nebo štuku tloušťky do 2 mm obroušením, rozsahu přes 50 do 100%</t>
  </si>
  <si>
    <t>https://podminky.urs.cz/item/CS_URS_2025_01/978035117</t>
  </si>
  <si>
    <t>18,04*7,7-8*1,2*1,5-1,6*1,97</t>
  </si>
  <si>
    <t>47,54*7,7-57*1,2*1,5-0,8*1,97</t>
  </si>
  <si>
    <t>65</t>
  </si>
  <si>
    <t>985131111</t>
  </si>
  <si>
    <t>Očištění ploch stěn, rubu kleneb a podlah tlakovou vodou</t>
  </si>
  <si>
    <t>-654424240</t>
  </si>
  <si>
    <t>https://podminky.urs.cz/item/CS_URS_2025_01/985131111</t>
  </si>
  <si>
    <t>0,4*(2*18,18+47,82)</t>
  </si>
  <si>
    <t>66</t>
  </si>
  <si>
    <t>985131311</t>
  </si>
  <si>
    <t>Ruční dočištění ploch stěn, rubu kleneb a podlah ocelových kartáči</t>
  </si>
  <si>
    <t>393519789</t>
  </si>
  <si>
    <t>Očištění ploch stěn, rubu kleneb a podlah ruční dočištění ocelovými kartáči</t>
  </si>
  <si>
    <t>https://podminky.urs.cz/item/CS_URS_2025_01/985131311</t>
  </si>
  <si>
    <t>67</t>
  </si>
  <si>
    <t>985311111</t>
  </si>
  <si>
    <t>Reprofilace stěn cementovou sanační maltou tl do 10 mm</t>
  </si>
  <si>
    <t>-1505688678</t>
  </si>
  <si>
    <t>Reprofilace betonu sanačními maltami na cementové bázi ručně stěn, tloušťky do 10 mm</t>
  </si>
  <si>
    <t>https://podminky.urs.cz/item/CS_URS_2025_01/985311111</t>
  </si>
  <si>
    <t>68</t>
  </si>
  <si>
    <t>985323111</t>
  </si>
  <si>
    <t>Spojovací (adhezní) můstek reprofilovaného betonu na cementové bázi tl 1 mm</t>
  </si>
  <si>
    <t>1870224935</t>
  </si>
  <si>
    <t>Spojovací (adhezní) můstek reprofilovaného betonu na cementové bázi, tloušťky 1 mm</t>
  </si>
  <si>
    <t>https://podminky.urs.cz/item/CS_URS_2025_01/985323111</t>
  </si>
  <si>
    <t>69</t>
  </si>
  <si>
    <t>993111111</t>
  </si>
  <si>
    <t>Dovoz a odvoz lešení řadového do 10 km včetně naložení a složení</t>
  </si>
  <si>
    <t>-2058950931</t>
  </si>
  <si>
    <t>Dovoz a odvoz lešení včetně naložení a složení řadového, na vzdálenost do 10 km</t>
  </si>
  <si>
    <t>https://podminky.urs.cz/item/CS_URS_2025_01/993111111</t>
  </si>
  <si>
    <t>997</t>
  </si>
  <si>
    <t>Přesun sutě</t>
  </si>
  <si>
    <t>70</t>
  </si>
  <si>
    <t>997013212</t>
  </si>
  <si>
    <t>Vnitrostaveništní doprava suti a vybouraných hmot pro budovy v přes 6 do 9 m ručně</t>
  </si>
  <si>
    <t>278079377</t>
  </si>
  <si>
    <t>Vnitrostaveništní doprava suti a vybouraných hmot vodorovně do 50 m s naložením ručně pro budovy a haly výšky přes 6 do 9 m</t>
  </si>
  <si>
    <t>https://podminky.urs.cz/item/CS_URS_2025_01/997013212</t>
  </si>
  <si>
    <t>71</t>
  </si>
  <si>
    <t>997013501</t>
  </si>
  <si>
    <t>Odvoz suti a vybouraných hmot na skládku nebo meziskládku do 1 km se složením</t>
  </si>
  <si>
    <t>-952089205</t>
  </si>
  <si>
    <t>Odvoz suti a vybouraných hmot na skládku nebo meziskládku se složením, na vzdálenost do 1 km</t>
  </si>
  <si>
    <t>https://podminky.urs.cz/item/CS_URS_2025_01/997013501</t>
  </si>
  <si>
    <t>72</t>
  </si>
  <si>
    <t>997013509</t>
  </si>
  <si>
    <t>Příplatek k odvozu suti a vybouraných hmot na skládku ZKD 1 km přes 1 km</t>
  </si>
  <si>
    <t>-498704534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</si>
  <si>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</si>
  <si>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</si>
  <si>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53,687*25</t>
  </si>
  <si>
    <t>73</t>
  </si>
  <si>
    <t>997013631</t>
  </si>
  <si>
    <t>Poplatek za uložení na skládce (skládkovné) stavebního odpadu směsného kód odpadu 17 09 04</t>
  </si>
  <si>
    <t>1217397932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</si>
  <si>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</si>
  <si>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</si>
  <si>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998</t>
  </si>
  <si>
    <t>Přesun hmot</t>
  </si>
  <si>
    <t>74</t>
  </si>
  <si>
    <t>998018002</t>
  </si>
  <si>
    <t>Přesun hmot pro budovy ruční pro budovy v přes 6 do 12 m</t>
  </si>
  <si>
    <t>-2038686569</t>
  </si>
  <si>
    <t>Přesun hmot pro budovy občanské výstavby, bydlení, výrobu a služby ruční (bez užití mechanizace) vodorovná dopravní vzdálenost do 100 m pro budovy s jakoukoliv nosnou konstrukcí výšky přes 6 do 12 m</t>
  </si>
  <si>
    <t>https://podminky.urs.cz/item/CS_URS_2025_01/998018002</t>
  </si>
  <si>
    <t>PSV</t>
  </si>
  <si>
    <t>Práce a dodávky PSV</t>
  </si>
  <si>
    <t>711</t>
  </si>
  <si>
    <t>Izolace proti vodě, vlhkosti a plynům</t>
  </si>
  <si>
    <t>75</t>
  </si>
  <si>
    <t>711161221</t>
  </si>
  <si>
    <t>Izolace proti zemní vlhkosti nopovou fólií s textilií svislá, výška nopu 4,0 mm, tl do 0,6 mm</t>
  </si>
  <si>
    <t>527410690</t>
  </si>
  <si>
    <t>Izolace proti zemní vlhkosti a beztlakové vodě nopovými fóliemi na ploše svislé S vrstva ochranná, odvětrávací a drenážní s nakašírovanou filtrační textilií výška nopu 4,0 mm, tl. fólie do 0,6 mm</t>
  </si>
  <si>
    <t>https://podminky.urs.cz/item/CS_URS_2025_01/711161221</t>
  </si>
  <si>
    <t>76</t>
  </si>
  <si>
    <t>711192201</t>
  </si>
  <si>
    <t>Provedení izolace proti zemní vlhkosti hydroizolační stěrkou svislé na betonu, 2 vrstvy</t>
  </si>
  <si>
    <t>96858452</t>
  </si>
  <si>
    <t>Provedení izolace proti zemní vlhkosti hydroizolační stěrkou na ploše svislé S dvouvrstvá na betonu</t>
  </si>
  <si>
    <t>https://podminky.urs.cz/item/CS_URS_2025_01/711192201</t>
  </si>
  <si>
    <t>77</t>
  </si>
  <si>
    <t>24551031</t>
  </si>
  <si>
    <t>stěrka hydroizolační dvousložková cemento-polymerová proti zemní vlhkosti</t>
  </si>
  <si>
    <t>-32954035</t>
  </si>
  <si>
    <t>34*5</t>
  </si>
  <si>
    <t>78</t>
  </si>
  <si>
    <t>711199101</t>
  </si>
  <si>
    <t>Provedení těsnícího pásu do spoje dilatační nebo styčné spáry podlaha - stěna</t>
  </si>
  <si>
    <t>-691863608</t>
  </si>
  <si>
    <t>Provedení izolace proti zemní vlhkosti hydroizolační stěrkou doplňků vodotěsné těsnící pásky pro dilatační a styčné spáry</t>
  </si>
  <si>
    <t>https://podminky.urs.cz/item/CS_URS_2025_01/711199101</t>
  </si>
  <si>
    <t>2*18,18+47,82</t>
  </si>
  <si>
    <t>79</t>
  </si>
  <si>
    <t>28355023</t>
  </si>
  <si>
    <t>páska pružná těsnící hydroizolační š do 150mm</t>
  </si>
  <si>
    <t>1660707605</t>
  </si>
  <si>
    <t>84,18</t>
  </si>
  <si>
    <t>84,18*1,05 'Přepočtené koeficientem množství</t>
  </si>
  <si>
    <t>80</t>
  </si>
  <si>
    <t>998711122</t>
  </si>
  <si>
    <t>Přesun hmot tonážní pro izolace proti vodě, vlhkosti a plynům ruční v objektech v přes 6 do 12 m</t>
  </si>
  <si>
    <t>-1660740914</t>
  </si>
  <si>
    <t>Přesun hmot pro izolace proti vodě, vlhkosti a plynům stanovený z hmotnosti přesunovaného materiálu vodorovná dopravní vzdálenost do 50 m ruční (bez užití mechanizace) v objektech výšky přes 6 do 12 m</t>
  </si>
  <si>
    <t>https://podminky.urs.cz/item/CS_URS_2025_01/998711122</t>
  </si>
  <si>
    <t>81</t>
  </si>
  <si>
    <t>998711129</t>
  </si>
  <si>
    <t>Příplatek k ručnímu přesunu hmot tonážnímu pro izolace proti vodě, vlhkosti a plynům za zvětšený přesun ZKD 50 m</t>
  </si>
  <si>
    <t>97442671</t>
  </si>
  <si>
    <t>Přesun hmot pro izolace proti vodě, vlhkosti a plynům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</si>
  <si>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https://podminky.urs.cz/item/CS_URS_2025_01/998711129</t>
  </si>
  <si>
    <t>713</t>
  </si>
  <si>
    <t>Izolace tepelné</t>
  </si>
  <si>
    <t>82</t>
  </si>
  <si>
    <t>713130811</t>
  </si>
  <si>
    <t>Odstranění tepelné izolace stěn volně kladené z vláknitých materiálů tl do 100 mm</t>
  </si>
  <si>
    <t>-1842668630</t>
  </si>
  <si>
    <t>Odstranění tepelné izolace stěn a příček z rohoží, pásů, dílců, desek, bloků volně kladených z vláknitých materiálů, tloušťka izolace do 100 mm</t>
  </si>
  <si>
    <t>https://podminky.urs.cz/item/CS_URS_2025_01/713130811</t>
  </si>
  <si>
    <t>18,04*7,8</t>
  </si>
  <si>
    <t>-5*1,2*1,5</t>
  </si>
  <si>
    <t>-0,8*2</t>
  </si>
  <si>
    <t>-4,27*3,835</t>
  </si>
  <si>
    <t>83</t>
  </si>
  <si>
    <t>713131141</t>
  </si>
  <si>
    <t>Montáž izolace tepelné stěn lepením celoplošně rohoží, pásů, dílců, desek</t>
  </si>
  <si>
    <t>645077021</t>
  </si>
  <si>
    <t>Montáž tepelné izolace stěn rohožemi, pásy, deskami, dílci, bloky (izolační materiál ve specifikaci) lepením celoplošně bez mechanického kotvení</t>
  </si>
  <si>
    <t>https://podminky.urs.cz/item/CS_URS_2025_01/713131141</t>
  </si>
  <si>
    <t>84</t>
  </si>
  <si>
    <t>28376440</t>
  </si>
  <si>
    <t>deska XPS hrana rovná a strukturovaný povrch 300kPA λ=0,035 tl 50mm</t>
  </si>
  <si>
    <t>-981532386</t>
  </si>
  <si>
    <t>33,672</t>
  </si>
  <si>
    <t>33,672*1,2 'Přepočtené koeficientem množství</t>
  </si>
  <si>
    <t>85</t>
  </si>
  <si>
    <t>998713122</t>
  </si>
  <si>
    <t>Přesun hmot tonážní pro izolace tepelné ruční v objektech v přes 6 do 12 m</t>
  </si>
  <si>
    <t>-1599206155</t>
  </si>
  <si>
    <t>Přesun hmot pro izolace tepelné stanovený z hmotnosti přesunovaného materiálu vodorovná dopravní vzdálenost do 50 m ruční (bez užití mechanizace) v objektech výšky přes 6 m do 12 m</t>
  </si>
  <si>
    <t>https://podminky.urs.cz/item/CS_URS_2025_01/998713122</t>
  </si>
  <si>
    <t>86</t>
  </si>
  <si>
    <t>998713129</t>
  </si>
  <si>
    <t>Příplatek k ručnímu přesunu hmot tonážnímu pro izolace tepelné za zvětšený přesun ZKD 50 m</t>
  </si>
  <si>
    <t>-1483230443</t>
  </si>
  <si>
    <t>Přesun hmot pro izolace tepelné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</si>
  <si>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https://podminky.urs.cz/item/CS_URS_2025_01/998713129</t>
  </si>
  <si>
    <t>721</t>
  </si>
  <si>
    <t>Zdravotechnika - vnitřní kanalizace</t>
  </si>
  <si>
    <t>87</t>
  </si>
  <si>
    <t>721171916</t>
  </si>
  <si>
    <t>Potrubí z PP propojení potrubí DN 125</t>
  </si>
  <si>
    <t>-180217939</t>
  </si>
  <si>
    <t>Opravy odpadního potrubí plastového propojení dosavadního potrubí DN 125</t>
  </si>
  <si>
    <t>https://podminky.urs.cz/item/CS_URS_2025_01/721171916</t>
  </si>
  <si>
    <t>88</t>
  </si>
  <si>
    <t>721242116</t>
  </si>
  <si>
    <t>Lapač střešních splavenin z PP s kulovým kloubem na odtoku DN 125</t>
  </si>
  <si>
    <t>-1976457676</t>
  </si>
  <si>
    <t>Lapače střešních splavenin polypropylenové (PP) s kulovým kloubem na odtoku DN 125</t>
  </si>
  <si>
    <t>https://podminky.urs.cz/item/CS_URS_2025_01/721242116</t>
  </si>
  <si>
    <t>89</t>
  </si>
  <si>
    <t>721242804</t>
  </si>
  <si>
    <t>Demontáž lapače střešních splavenin DN 125</t>
  </si>
  <si>
    <t>-1854055312</t>
  </si>
  <si>
    <t>Demontáž lapačů střešních splavenin DN 125</t>
  </si>
  <si>
    <t>https://podminky.urs.cz/item/CS_URS_2025_01/721242804</t>
  </si>
  <si>
    <t>90</t>
  </si>
  <si>
    <t>998721122</t>
  </si>
  <si>
    <t>Přesun hmot tonážní pro vnitřní kanalizaci ruční v objektech v přes 6 do 12 m</t>
  </si>
  <si>
    <t>185198264</t>
  </si>
  <si>
    <t>Přesun hmot pro vnitřní kanalizaci stanovený z hmotnosti přesunovaného materiálu vodorovná dopravní vzdálenost do 50 m ruční (bez užití mechanizace) v objektech výšky přes 6 do 12 m</t>
  </si>
  <si>
    <t>https://podminky.urs.cz/item/CS_URS_2025_01/998721122</t>
  </si>
  <si>
    <t>91</t>
  </si>
  <si>
    <t>998721129</t>
  </si>
  <si>
    <t>Příplatek k ručnímu přesunu hmot tonážnímu pro vnitřní kanalizaci za zvětšený přesun ZKD 50 m</t>
  </si>
  <si>
    <t>1327579805</t>
  </si>
  <si>
    <t>Přesun hmot pro vnitřní kanalizaci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</si>
  <si>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https://podminky.urs.cz/item/CS_URS_2025_01/998721129</t>
  </si>
  <si>
    <t>741</t>
  </si>
  <si>
    <t>Elektroinstalace - silnoproud</t>
  </si>
  <si>
    <t>92</t>
  </si>
  <si>
    <t>74121010R</t>
  </si>
  <si>
    <t>Úpravy kabelových tras na fasádě, kontrola funkčnosti včetně případného odpojení</t>
  </si>
  <si>
    <t>soubor</t>
  </si>
  <si>
    <t>R-položka</t>
  </si>
  <si>
    <t>-1258033496</t>
  </si>
  <si>
    <t>93</t>
  </si>
  <si>
    <t>741372153</t>
  </si>
  <si>
    <t>Montáž svítidlo LED průmyslové přisazené nástěnné se zapojením vodičů</t>
  </si>
  <si>
    <t>-445976091</t>
  </si>
  <si>
    <t>Montáž svítidel s integrovaným zdrojem LED se zapojením vodičů průmyslových přisazených nástěnných</t>
  </si>
  <si>
    <t>https://podminky.urs.cz/item/CS_URS_2025_01/741372153</t>
  </si>
  <si>
    <t>94</t>
  </si>
  <si>
    <t>34851330R</t>
  </si>
  <si>
    <t>svítidlo LED pro venkovní prostředí, nástěnné</t>
  </si>
  <si>
    <t>2101461712</t>
  </si>
  <si>
    <t>95</t>
  </si>
  <si>
    <t>741372861</t>
  </si>
  <si>
    <t>Demontáž svítidla průmyslového se standardní paticí nebo int. zdrojem LED přisazeného do 0,09 m2 bez zachování funkčnosti</t>
  </si>
  <si>
    <t>590955235</t>
  </si>
  <si>
    <t>Demontáž svítidel bez zachování funkčnosti (do suti) průmyslových se standardní paticí (E27, T5, GU10) nebo integrovaným zdrojem LED přisazených, ploše do 0,09 m2</t>
  </si>
  <si>
    <t>https://podminky.urs.cz/item/CS_URS_2025_01/741372861</t>
  </si>
  <si>
    <t>96</t>
  </si>
  <si>
    <t>74137583R</t>
  </si>
  <si>
    <t>Demontáž světlené reklamy se zachováním funkčnosti</t>
  </si>
  <si>
    <t>1837027153</t>
  </si>
  <si>
    <t>97</t>
  </si>
  <si>
    <t>74137604R</t>
  </si>
  <si>
    <t>Zpětná montáž světlené reklamy se zapojením vodičů</t>
  </si>
  <si>
    <t>503223107</t>
  </si>
  <si>
    <t>98</t>
  </si>
  <si>
    <t>741420001</t>
  </si>
  <si>
    <t>Montáž drát nebo lano hromosvodné svodové D do 10 mm s podpěrou</t>
  </si>
  <si>
    <t>753688055</t>
  </si>
  <si>
    <t>Montáž hromosvodného vedení svodových drátů nebo lan s podpěrami, Ø do 10 mm</t>
  </si>
  <si>
    <t>https://podminky.urs.cz/item/CS_URS_2025_01/741420001</t>
  </si>
  <si>
    <t>99</t>
  </si>
  <si>
    <t>35441077</t>
  </si>
  <si>
    <t>drát D 8mm AlMgSi</t>
  </si>
  <si>
    <t>1769687524</t>
  </si>
  <si>
    <t>100</t>
  </si>
  <si>
    <t>741420021</t>
  </si>
  <si>
    <t>Montáž svorka hromosvodná se 2 šrouby</t>
  </si>
  <si>
    <t>-82014757</t>
  </si>
  <si>
    <t>Montáž hromosvodného vedení svorek se 2 šrouby</t>
  </si>
  <si>
    <t>https://podminky.urs.cz/item/CS_URS_2025_01/741420021</t>
  </si>
  <si>
    <t>101</t>
  </si>
  <si>
    <t>35441885</t>
  </si>
  <si>
    <t>svorka spojovací pro lano D 8-10mm</t>
  </si>
  <si>
    <t>59243516</t>
  </si>
  <si>
    <t>102</t>
  </si>
  <si>
    <t>741420031</t>
  </si>
  <si>
    <t>Montáž svorka hromosvodná na potrubí D do 200 mm se zhotovením</t>
  </si>
  <si>
    <t>37617707</t>
  </si>
  <si>
    <t>Montáž hromosvodného vedení svorek na potrubí Ø do 200 mm se zhotovením</t>
  </si>
  <si>
    <t>https://podminky.urs.cz/item/CS_URS_2025_01/741420031</t>
  </si>
  <si>
    <t>103</t>
  </si>
  <si>
    <t>35442043</t>
  </si>
  <si>
    <t>svorka uzemnění nerez na vodovodní potrubí a okapové roury</t>
  </si>
  <si>
    <t>415393222</t>
  </si>
  <si>
    <t>104</t>
  </si>
  <si>
    <t>741420083</t>
  </si>
  <si>
    <t>Montáž vedení hromosvodné-štítek k označení svodu</t>
  </si>
  <si>
    <t>-578880212</t>
  </si>
  <si>
    <t>Montáž hromosvodného vedení doplňků štítků k označení svodů</t>
  </si>
  <si>
    <t>https://podminky.urs.cz/item/CS_URS_2025_01/741420083</t>
  </si>
  <si>
    <t>105</t>
  </si>
  <si>
    <t>35442110</t>
  </si>
  <si>
    <t>štítek plastový - čísla svodů</t>
  </si>
  <si>
    <t>2138122085</t>
  </si>
  <si>
    <t>106</t>
  </si>
  <si>
    <t>741421811</t>
  </si>
  <si>
    <t>Demontáž drátu nebo lana svodového vedení D do 8 mm kolmý svod</t>
  </si>
  <si>
    <t>1078047830</t>
  </si>
  <si>
    <t>Demontáž hromosvodného vedení bez zachování funkčnosti svodových drátů nebo lan kolmého svodu, průměru do 8 mm</t>
  </si>
  <si>
    <t>https://podminky.urs.cz/item/CS_URS_2025_01/741421811</t>
  </si>
  <si>
    <t>107</t>
  </si>
  <si>
    <t>741810001</t>
  </si>
  <si>
    <t>Celková prohlídka elektrického rozvodu a zařízení do 100 000,- Kč</t>
  </si>
  <si>
    <t>1043867843</t>
  </si>
  <si>
    <t>Zkoušky a prohlídky elektrických rozvodů a zařízení celková prohlídka a vyhotovení revizní zprávy pro objem montážních prací do 100 tis. Kč</t>
  </si>
  <si>
    <t>https://podminky.urs.cz/item/CS_URS_2025_01/741810001</t>
  </si>
  <si>
    <t>108</t>
  </si>
  <si>
    <t>741820001</t>
  </si>
  <si>
    <t>Měření zemních odporů zemniče</t>
  </si>
  <si>
    <t>-407279577</t>
  </si>
  <si>
    <t>https://podminky.urs.cz/item/CS_URS_2025_01/741820001</t>
  </si>
  <si>
    <t>109</t>
  </si>
  <si>
    <t>998741122</t>
  </si>
  <si>
    <t>Přesun hmot tonážní pro silnoproud ruční v objektech v přes 6 do 12 m</t>
  </si>
  <si>
    <t>-276155637</t>
  </si>
  <si>
    <t>Přesun hmot pro silnoproud stanovený z hmotnosti přesunovaného materiálu vodorovná dopravní vzdálenost do 50 m ruční (bez užití mechanizace) v objektech výšky přes 6 do 12 m</t>
  </si>
  <si>
    <t>https://podminky.urs.cz/item/CS_URS_2025_01/998741122</t>
  </si>
  <si>
    <t>110</t>
  </si>
  <si>
    <t>998741129</t>
  </si>
  <si>
    <t>Příplatek k ručnímu přesunu hmot tonážnímu pro silnoproud za zvětšený přesun ZKD 50 m</t>
  </si>
  <si>
    <t>-2131004239</t>
  </si>
  <si>
    <t>Přesun hmot pro silnoproud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</si>
  <si>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https://podminky.urs.cz/item/CS_URS_2025_01/998741129</t>
  </si>
  <si>
    <t>751</t>
  </si>
  <si>
    <t>Vzduchotechnika</t>
  </si>
  <si>
    <t>111</t>
  </si>
  <si>
    <t>751398822</t>
  </si>
  <si>
    <t>Demontáž větrací mřížky stěnové průřezu přes 0,040 do 0,100 m2</t>
  </si>
  <si>
    <t>-1462721405</t>
  </si>
  <si>
    <t>Demontáž ostatních zařízení větrací mřížky stěnové, průřezu přes 0,040 do 0,100 m2</t>
  </si>
  <si>
    <t>https://podminky.urs.cz/item/CS_URS_2025_01/751398822</t>
  </si>
  <si>
    <t>112</t>
  </si>
  <si>
    <t>751721111</t>
  </si>
  <si>
    <t>Montáž klimatizační jednotky venkovní s jednofázovým napájením do 2 vnitřních jednotek</t>
  </si>
  <si>
    <t>664269022</t>
  </si>
  <si>
    <t>Montáž klimatizační jednotky venkovní jednofázové napájení do 2 vnitřních jednotek</t>
  </si>
  <si>
    <t>https://podminky.urs.cz/item/CS_URS_2025_01/751721111</t>
  </si>
  <si>
    <t>113</t>
  </si>
  <si>
    <t>75172112R</t>
  </si>
  <si>
    <t>Proveření funkčnosti větracích hlavic a zařízení na střeše včetně případné demontáže a zaslepení otvorů a výměny větracích hlavic</t>
  </si>
  <si>
    <t>-1347067091</t>
  </si>
  <si>
    <t>114</t>
  </si>
  <si>
    <t>751721811</t>
  </si>
  <si>
    <t>Demontáž klimatizační jednotky venkovní s jednofázovým napájením do 2 vnitřních jednotek</t>
  </si>
  <si>
    <t>242392552</t>
  </si>
  <si>
    <t>Demontáž klimatizační jednotky venkovní jednofázové napájení do 2 vnitřních jednotek</t>
  </si>
  <si>
    <t>https://podminky.urs.cz/item/CS_URS_2025_01/751721811</t>
  </si>
  <si>
    <t>115</t>
  </si>
  <si>
    <t>998751121</t>
  </si>
  <si>
    <t>Přesun hmot tonážní pro vzduchotechniku ruční v objektech v do 12 m</t>
  </si>
  <si>
    <t>-1294948977</t>
  </si>
  <si>
    <t>Přesun hmot pro vzduchotechniku stanovený z hmotnosti přesunovaného materiálu vodorovná dopravní vzdálenost do 100 m ruční (bez užití mechanizace) v objektech výšky do 12 m</t>
  </si>
  <si>
    <t>https://podminky.urs.cz/item/CS_URS_2025_01/998751121</t>
  </si>
  <si>
    <t>116</t>
  </si>
  <si>
    <t>998751129</t>
  </si>
  <si>
    <t>Příplatek k ručnímu přesunu hmot tonážnímu pro vzduchotechniku za zvětšený přesun za ZKD 50 m</t>
  </si>
  <si>
    <t>-915520681</t>
  </si>
  <si>
    <t>Přesun hmot pro vzduchotechniku stanovený z hmotnosti přesunovaného materiálu vodorovná dopravní vzdálenost do 100 m Příplatek k cenám za ruční zvětšený přesun přes vymezenou vodorovnou dopravní vzdálenost za každých dalších započatých 50 m</t>
  </si>
  <si>
    <t>https://podminky.urs.cz/item/CS_URS_2025_01/998751129</t>
  </si>
  <si>
    <t>762</t>
  </si>
  <si>
    <t>Konstrukce tesařské</t>
  </si>
  <si>
    <t>117</t>
  </si>
  <si>
    <t>762430014</t>
  </si>
  <si>
    <t>Obložení stěn z cementotřískových desek tl 16 mm na sraz šroubovaných</t>
  </si>
  <si>
    <t>106838055</t>
  </si>
  <si>
    <t>Obložení stěn z cementotřískových desek šroubovaných na sraz, tloušťky desky 16 mm</t>
  </si>
  <si>
    <t>https://podminky.urs.cz/item/CS_URS_2025_01/762430014</t>
  </si>
  <si>
    <t>118</t>
  </si>
  <si>
    <t>998762122</t>
  </si>
  <si>
    <t>Přesun hmot tonážní pro kce tesařské ruční v objektech v přes 6 do 12 m</t>
  </si>
  <si>
    <t>526859874</t>
  </si>
  <si>
    <t>Přesun hmot pro konstrukce tesařské stanovený z hmotnosti přesunovaného materiálu vodorovná dopravní vzdálenost do 50 m ruční (bez užití mechanizace) v objektech výšky přes 6 do 12 m</t>
  </si>
  <si>
    <t>https://podminky.urs.cz/item/CS_URS_2025_01/998762122</t>
  </si>
  <si>
    <t>119</t>
  </si>
  <si>
    <t>998762129</t>
  </si>
  <si>
    <t>Příplatek k ručnímu přesunu hmot tonážnímu pro kce tesařské za zvětšený přesun ZKD 50 m</t>
  </si>
  <si>
    <t>351449911</t>
  </si>
  <si>
    <t>Přesun hmot pro konstrukce tesařské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</si>
  <si>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https://podminky.urs.cz/item/CS_URS_2025_01/998762129</t>
  </si>
  <si>
    <t>764</t>
  </si>
  <si>
    <t>Konstrukce klempířské</t>
  </si>
  <si>
    <t>120</t>
  </si>
  <si>
    <t>764001821</t>
  </si>
  <si>
    <t>Demontáž krytiny ze svitků nebo tabulí do suti</t>
  </si>
  <si>
    <t>983874791</t>
  </si>
  <si>
    <t>Demontáž klempířských konstrukcí krytiny ze svitků nebo tabulí do suti</t>
  </si>
  <si>
    <t>https://podminky.urs.cz/item/CS_URS_2025_01/764001821</t>
  </si>
  <si>
    <t>1,5*0,9</t>
  </si>
  <si>
    <t>1,3*0,9</t>
  </si>
  <si>
    <t>121</t>
  </si>
  <si>
    <t>764002851</t>
  </si>
  <si>
    <t>Demontáž oplechování parapetů do suti</t>
  </si>
  <si>
    <t>883980548</t>
  </si>
  <si>
    <t>Demontáž klempířských konstrukcí oplechování parapetů do suti</t>
  </si>
  <si>
    <t>https://podminky.urs.cz/item/CS_URS_2025_01/764002851</t>
  </si>
  <si>
    <t>5*1,2</t>
  </si>
  <si>
    <t>20*1,2</t>
  </si>
  <si>
    <t>36*1,2</t>
  </si>
  <si>
    <t>12*1,2</t>
  </si>
  <si>
    <t>122</t>
  </si>
  <si>
    <t>76400286R</t>
  </si>
  <si>
    <t>Demontáž profilů zakrývajících spáry mezi panely do suti</t>
  </si>
  <si>
    <t>1087841690</t>
  </si>
  <si>
    <t>43*7,8</t>
  </si>
  <si>
    <t>123</t>
  </si>
  <si>
    <t>764004801</t>
  </si>
  <si>
    <t>Demontáž podokapního žlabu do suti</t>
  </si>
  <si>
    <t>-2041843175</t>
  </si>
  <si>
    <t>Demontáž klempířských konstrukcí žlabu podokapního do suti</t>
  </si>
  <si>
    <t>https://podminky.urs.cz/item/CS_URS_2025_01/764004801</t>
  </si>
  <si>
    <t>124</t>
  </si>
  <si>
    <t>764004861</t>
  </si>
  <si>
    <t>Demontáž svodu do suti</t>
  </si>
  <si>
    <t>-1255795329</t>
  </si>
  <si>
    <t>Demontáž klempířských konstrukcí svodu do suti</t>
  </si>
  <si>
    <t>https://podminky.urs.cz/item/CS_URS_2025_01/764004861</t>
  </si>
  <si>
    <t>125</t>
  </si>
  <si>
    <t>764244304</t>
  </si>
  <si>
    <t>Oplechování horních ploch a nadezdívek bez rohů z TiZn lesklého plechu kotvené rš 330 mm</t>
  </si>
  <si>
    <t>1669014722</t>
  </si>
  <si>
    <t>Oplechování horních ploch zdí a nadezdívek (atik) z titanzinkového lesklého válcovaného plechu mechanicky kotvené rš 330 mm</t>
  </si>
  <si>
    <t>https://podminky.urs.cz/item/CS_URS_2025_01/764244304</t>
  </si>
  <si>
    <t>18,18+3,04+28,92+15+14,47+8</t>
  </si>
  <si>
    <t>126</t>
  </si>
  <si>
    <t>764245345</t>
  </si>
  <si>
    <t>Příplatek za zvýšenou pracnost při oplechování rohů nadezdívek z TiZn lesklého plechu rš do 400 mm</t>
  </si>
  <si>
    <t>-798154124</t>
  </si>
  <si>
    <t>Oplechování horních ploch zdí a nadezdívek (atik) z titanzinkového lesklého válcovaného plechu Příplatek k cenám za zvýšenou pracnost při provedení rohu nebo koutu do rš 400 mm</t>
  </si>
  <si>
    <t>https://podminky.urs.cz/item/CS_URS_2025_01/764245345</t>
  </si>
  <si>
    <t>127</t>
  </si>
  <si>
    <t>76421664R</t>
  </si>
  <si>
    <t>Oplechování rovných parapetů celoplošně lepené z Pz s povrchovou úpravou rš 275 mm</t>
  </si>
  <si>
    <t>1520733629</t>
  </si>
  <si>
    <t>Oplechování parapetů z pozinkovaného plechu s povrchovou úpravou rovných celoplošně lepené, bez rohů rš 275 mm</t>
  </si>
  <si>
    <t>128</t>
  </si>
  <si>
    <t>764216665</t>
  </si>
  <si>
    <t>Příplatek za zvýšenou pracnost oplechování rohů rovných parapetů z PZ s povrch úpravou rš do 400 mm</t>
  </si>
  <si>
    <t>398599677</t>
  </si>
  <si>
    <t>Oplechování parapetů z pozinkovaného plechu s povrchovou úpravou rovných celoplošně lepené, bez rohů Příplatek k cenám za zvýšenou pracnost při provedení rohu nebo koutu do rš 400 mm</t>
  </si>
  <si>
    <t>https://podminky.urs.cz/item/CS_URS_2025_01/764216665</t>
  </si>
  <si>
    <t>71*2</t>
  </si>
  <si>
    <t>129</t>
  </si>
  <si>
    <t>764541305</t>
  </si>
  <si>
    <t>Žlab podokapní půlkruhový z TiZn lesklého plechu rš 330 mm</t>
  </si>
  <si>
    <t>-1733042418</t>
  </si>
  <si>
    <t>Žlab podokapní z titanzinkového lesklého válcovaného plechu včetně háků a čel půlkruhový rš 330 mm</t>
  </si>
  <si>
    <t>https://podminky.urs.cz/item/CS_URS_2025_01/764541305</t>
  </si>
  <si>
    <t>130</t>
  </si>
  <si>
    <t>764541347</t>
  </si>
  <si>
    <t>Kotlík oválný (trychtýřový) pro podokapní žlaby z TiZn lesklého plechu 330/120 mm</t>
  </si>
  <si>
    <t>-2117660810</t>
  </si>
  <si>
    <t>Žlab podokapní z titanzinkového lesklého válcovaného plechu kotlík oválný (trychtýřový), rš žlabu/průměr svodu 330/120 mm</t>
  </si>
  <si>
    <t>https://podminky.urs.cz/item/CS_URS_2025_01/764541347</t>
  </si>
  <si>
    <t>131</t>
  </si>
  <si>
    <t>764548324</t>
  </si>
  <si>
    <t>Kruhový svod včetně objímek, kolen, odskoků z TiZn lesklého plechu průměru 120 mm</t>
  </si>
  <si>
    <t>-1612765431</t>
  </si>
  <si>
    <t>Svod z titanzinkového lesklého válcovaného plechu včetně objímek, kolen a odskoků kruhový, průměru 120 mm</t>
  </si>
  <si>
    <t>https://podminky.urs.cz/item/CS_URS_2025_01/764548324</t>
  </si>
  <si>
    <t>132</t>
  </si>
  <si>
    <t>998764122</t>
  </si>
  <si>
    <t>Přesun hmot tonážní pro konstrukce klempířské ruční v objektech v přes 6 do 12 m</t>
  </si>
  <si>
    <t>2142531361</t>
  </si>
  <si>
    <t>Přesun hmot pro konstrukce klempířské stanovený z hmotnosti přesunovaného materiálu vodorovná dopravní vzdálenost do 50 m ruční (bez užtití mechanizace) v objektech výšky přes 6 do 12 m</t>
  </si>
  <si>
    <t>https://podminky.urs.cz/item/CS_URS_2025_01/998764122</t>
  </si>
  <si>
    <t>133</t>
  </si>
  <si>
    <t>998764129</t>
  </si>
  <si>
    <t>Příplatek k ručnímu přesunu hmot tonážnímu pro konstrukce klempířské za zvětšený přesun ZKD 50 m</t>
  </si>
  <si>
    <t>-751532837</t>
  </si>
  <si>
    <t>Přesun hmot pro konstrukce klempířské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</si>
  <si>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https://podminky.urs.cz/item/CS_URS_2025_01/998764129</t>
  </si>
  <si>
    <t>766</t>
  </si>
  <si>
    <t>Konstrukce truhlářské</t>
  </si>
  <si>
    <t>134</t>
  </si>
  <si>
    <t>766411822</t>
  </si>
  <si>
    <t>Demontáž truhlářského obložení stěn podkladových roštů</t>
  </si>
  <si>
    <t>-1311322522</t>
  </si>
  <si>
    <t>Demontáž obložení stěn podkladových roštů</t>
  </si>
  <si>
    <t>https://podminky.urs.cz/item/CS_URS_2025_01/766411822</t>
  </si>
  <si>
    <t>135</t>
  </si>
  <si>
    <t>766691811</t>
  </si>
  <si>
    <t>Demontáž parapetních desek dřevěných nebo plastových šířky do 300 mm</t>
  </si>
  <si>
    <t>-283294056</t>
  </si>
  <si>
    <t>Demontáž parapetních desek šířky do 300 mm</t>
  </si>
  <si>
    <t>https://podminky.urs.cz/item/CS_URS_2025_01/766691811</t>
  </si>
  <si>
    <t>73*1,2</t>
  </si>
  <si>
    <t>136</t>
  </si>
  <si>
    <t>766622131</t>
  </si>
  <si>
    <t>Montáž plastových oken plochy přes 1 m2 otevíravých v do 1,5 m s rámem do zdiva</t>
  </si>
  <si>
    <t>849697260</t>
  </si>
  <si>
    <t>Montáž oken plastových včetně montáže rámu plochy přes 1 m2 otevíravých do zdiva, výšky do 1,5 m</t>
  </si>
  <si>
    <t>https://podminky.urs.cz/item/CS_URS_2025_01/766622131</t>
  </si>
  <si>
    <t>137</t>
  </si>
  <si>
    <t>61140052</t>
  </si>
  <si>
    <t>okno plastové otevíravé/sklopné trojsklo přes plochu 1m2 do v 1,5m</t>
  </si>
  <si>
    <t>460484200</t>
  </si>
  <si>
    <t>138</t>
  </si>
  <si>
    <t>766694116</t>
  </si>
  <si>
    <t>Montáž parapetních desek dřevěných nebo plastových š do 30 cm</t>
  </si>
  <si>
    <t>-2070946083</t>
  </si>
  <si>
    <t>Montáž ostatních truhlářských konstrukcí parapetních desek dřevěných nebo plastových šířky do 300 mm</t>
  </si>
  <si>
    <t>https://podminky.urs.cz/item/CS_URS_2025_01/766694116</t>
  </si>
  <si>
    <t>139</t>
  </si>
  <si>
    <t>60794101</t>
  </si>
  <si>
    <t>parapet dřevotřískový vnitřní povrch laminátový š 200mm</t>
  </si>
  <si>
    <t>660508977</t>
  </si>
  <si>
    <t>85,2</t>
  </si>
  <si>
    <t>140</t>
  </si>
  <si>
    <t>60794121</t>
  </si>
  <si>
    <t>koncovka PVC k parapetním dřevotřískovým deskám 600mm</t>
  </si>
  <si>
    <t>437758802</t>
  </si>
  <si>
    <t>141</t>
  </si>
  <si>
    <t>998766122</t>
  </si>
  <si>
    <t>Přesun hmot tonážní pro kce truhlářské ruční v objektech v přes 6 do 12 m</t>
  </si>
  <si>
    <t>-328209547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</si>
  <si>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</si>
  <si>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https://podminky.urs.cz/item/CS_URS_2025_01/998766122</t>
  </si>
  <si>
    <t>142</t>
  </si>
  <si>
    <t>998766129</t>
  </si>
  <si>
    <t>Příplatek k ručnímu přesunu hmot tonážnímu pro kce truhlářské za zvětšený přesun ZKD 50 m</t>
  </si>
  <si>
    <t>1366231570</t>
  </si>
  <si>
    <t>Přesun hmot pro konstrukce truhlářské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</si>
  <si>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https://podminky.urs.cz/item/CS_URS_2025_01/998766129</t>
  </si>
  <si>
    <t>767</t>
  </si>
  <si>
    <t>Konstrukce zámečnické</t>
  </si>
  <si>
    <t>143</t>
  </si>
  <si>
    <t>767134802</t>
  </si>
  <si>
    <t>Demontáž oplechování stěn šroubovaných</t>
  </si>
  <si>
    <t>823284863</t>
  </si>
  <si>
    <t>Demontáž stěn a příček z plechů oplechování stěn plechy šroubovanými</t>
  </si>
  <si>
    <t>https://podminky.urs.cz/item/CS_URS_2025_01/767134802</t>
  </si>
  <si>
    <t>144</t>
  </si>
  <si>
    <t>767627306</t>
  </si>
  <si>
    <t>Připojovací spára oken a stěn parotěsnou páskou interiérovou</t>
  </si>
  <si>
    <t>-1181657046</t>
  </si>
  <si>
    <t>Ostatní práce a doplňky při montáži oken a stěn připojovací spára oken a stěn mezi ostěním a rámem vnitřní parotěsná páska</t>
  </si>
  <si>
    <t>https://podminky.urs.cz/item/CS_URS_2025_01/767627306</t>
  </si>
  <si>
    <t>145</t>
  </si>
  <si>
    <t>767627307</t>
  </si>
  <si>
    <t>Připojovací spára oken a stěn paropropustnou páskou exteriérovou</t>
  </si>
  <si>
    <t>-1393801190</t>
  </si>
  <si>
    <t>Ostatní práce a doplňky při montáži oken a stěn připojovací spára oken a stěn mezi ostěním a rámem venkovní paropropustna páska</t>
  </si>
  <si>
    <t>https://podminky.urs.cz/item/CS_URS_2025_01/767627307</t>
  </si>
  <si>
    <t>146</t>
  </si>
  <si>
    <t>767627309</t>
  </si>
  <si>
    <t>Připojovací spára oken a stěn impregnovanou komprimační páskou exteriérovou</t>
  </si>
  <si>
    <t>2121486409</t>
  </si>
  <si>
    <t>Ostatní práce a doplňky při montáži oken a stěn připojovací spára oken a stěn mezi ostěním a rámem venkovní impregnovaná komprimační páska</t>
  </si>
  <si>
    <t>https://podminky.urs.cz/item/CS_URS_2025_01/767627309</t>
  </si>
  <si>
    <t>147</t>
  </si>
  <si>
    <t>767640111</t>
  </si>
  <si>
    <t>Montáž dveří ocelových nebo hliníkových vchodových jednokřídlových bez nadsvětlíku</t>
  </si>
  <si>
    <t>1174840348</t>
  </si>
  <si>
    <t>https://podminky.urs.cz/item/CS_URS_2025_01/767640111</t>
  </si>
  <si>
    <t>"D2" 1</t>
  </si>
  <si>
    <t>"D3" 1</t>
  </si>
  <si>
    <t>148</t>
  </si>
  <si>
    <t>55341330</t>
  </si>
  <si>
    <t>dveře jednokřídlé Al plné max rozměru otvoru 2,42m2 bezpečnostní třídy RC2</t>
  </si>
  <si>
    <t>-1883528582</t>
  </si>
  <si>
    <t>"D2" 1*2,07</t>
  </si>
  <si>
    <t>149</t>
  </si>
  <si>
    <t>55341332</t>
  </si>
  <si>
    <t>dveře jednokřídlé Al prosklené max rozměru otvoru 2,42m2 bezpečnostní třídy RC2</t>
  </si>
  <si>
    <t>1938901891</t>
  </si>
  <si>
    <t>"D3" 1*2,07</t>
  </si>
  <si>
    <t>150</t>
  </si>
  <si>
    <t>767649191</t>
  </si>
  <si>
    <t>Montáž dveřního hydraulického samozavírače</t>
  </si>
  <si>
    <t>292390118</t>
  </si>
  <si>
    <t>Montáž dveří ocelových nebo hliníkových doplňků dveří samozavírače hydraulického</t>
  </si>
  <si>
    <t>https://podminky.urs.cz/item/CS_URS_2025_01/767649191</t>
  </si>
  <si>
    <t>151</t>
  </si>
  <si>
    <t>54917250</t>
  </si>
  <si>
    <t>samozavírač dveří hydraulický</t>
  </si>
  <si>
    <t>11302649</t>
  </si>
  <si>
    <t>152</t>
  </si>
  <si>
    <t>767651114</t>
  </si>
  <si>
    <t>Montáž vrat garážových sekčních zajížděcích pod strop pl přes 13 m2</t>
  </si>
  <si>
    <t>-1947241969</t>
  </si>
  <si>
    <t>Montáž vrat garážových nebo průmyslových sekčních zajížděcích pod strop, plochy přes 13 m2</t>
  </si>
  <si>
    <t>https://podminky.urs.cz/item/CS_URS_2025_01/767651114</t>
  </si>
  <si>
    <t>"D1" 1</t>
  </si>
  <si>
    <t>153</t>
  </si>
  <si>
    <t>55345871R</t>
  </si>
  <si>
    <t>vrata garážová sekční zateplená lamela typ M 4,35x3,8m</t>
  </si>
  <si>
    <t>1396646919</t>
  </si>
  <si>
    <t>154</t>
  </si>
  <si>
    <t>767651121</t>
  </si>
  <si>
    <t>Montáž vrat garážových sekčních - kliky se zámkem</t>
  </si>
  <si>
    <t>537646840</t>
  </si>
  <si>
    <t>Montáž vrat garážových nebo průmyslových příslušenství sekčních vrat kliky se zámkem pro ruční otevírání</t>
  </si>
  <si>
    <t>https://podminky.urs.cz/item/CS_URS_2025_01/767651121</t>
  </si>
  <si>
    <t>155</t>
  </si>
  <si>
    <t>55345889</t>
  </si>
  <si>
    <t>pohon garážových vrat ruční klika se zámkem chrom sada</t>
  </si>
  <si>
    <t>-246714655</t>
  </si>
  <si>
    <t>156</t>
  </si>
  <si>
    <t>767651126</t>
  </si>
  <si>
    <t>Montáž vrat garážových sekčních elektrického stropního pohonu</t>
  </si>
  <si>
    <t>-1660659305</t>
  </si>
  <si>
    <t>Montáž vrat garážových nebo průmyslových příslušenství sekčních vrat elektrického pohonu</t>
  </si>
  <si>
    <t>https://podminky.urs.cz/item/CS_URS_2025_01/767651126</t>
  </si>
  <si>
    <t>157</t>
  </si>
  <si>
    <t>55345878</t>
  </si>
  <si>
    <t>pohon garážových sekčních a výklopných vrat o síle 1000N max. 50 cyklů denně</t>
  </si>
  <si>
    <t>1851684054</t>
  </si>
  <si>
    <t>158</t>
  </si>
  <si>
    <t>767651131</t>
  </si>
  <si>
    <t>Montáž vrat garážových sekčních fotobuněk</t>
  </si>
  <si>
    <t>pár</t>
  </si>
  <si>
    <t>-171765411</t>
  </si>
  <si>
    <t>Montáž vrat garážových nebo průmyslových příslušenství sekčních vrat fotobuněk pro bezpečný chod</t>
  </si>
  <si>
    <t>https://podminky.urs.cz/item/CS_URS_2025_01/767651131</t>
  </si>
  <si>
    <t>159</t>
  </si>
  <si>
    <t>40461020</t>
  </si>
  <si>
    <t>fotobuňka bezpečnostní infrazávora dosah do 30m</t>
  </si>
  <si>
    <t>sada</t>
  </si>
  <si>
    <t>358894921</t>
  </si>
  <si>
    <t>160</t>
  </si>
  <si>
    <t>767661811</t>
  </si>
  <si>
    <t>Demontáž mříží pevných nebo otevíravých</t>
  </si>
  <si>
    <t>-1178156343</t>
  </si>
  <si>
    <t>https://podminky.urs.cz/item/CS_URS_2025_01/767661811</t>
  </si>
  <si>
    <t>161</t>
  </si>
  <si>
    <t>767662120</t>
  </si>
  <si>
    <t>Montáž mříží pevných přivařených</t>
  </si>
  <si>
    <t>-1398878408</t>
  </si>
  <si>
    <t>Montáž mříží pevných, připevněných svařováním</t>
  </si>
  <si>
    <t>https://podminky.urs.cz/item/CS_URS_2025_01/767662120</t>
  </si>
  <si>
    <t>162</t>
  </si>
  <si>
    <t>767812611</t>
  </si>
  <si>
    <t>Montáž markýz fasádních do 2000 mm</t>
  </si>
  <si>
    <t>461418078</t>
  </si>
  <si>
    <t>Montáž markýz fasádních, šířky do 2 000 mm</t>
  </si>
  <si>
    <t>https://podminky.urs.cz/item/CS_URS_2025_01/767812611</t>
  </si>
  <si>
    <t>163</t>
  </si>
  <si>
    <t>28315017R</t>
  </si>
  <si>
    <t>stříška vchodová rovná, kotvená pomocí konzol s integrovaným okapem, hliníkový rám, výplň akrylové sklo 1300x1000mm včetně kotevních prvků a dopravy</t>
  </si>
  <si>
    <t>373114199</t>
  </si>
  <si>
    <t>"Z1" 1</t>
  </si>
  <si>
    <t>164</t>
  </si>
  <si>
    <t>767812612</t>
  </si>
  <si>
    <t>Montáž markýz fasádních přes 2000 do 3500 mm</t>
  </si>
  <si>
    <t>1213138506</t>
  </si>
  <si>
    <t>Montáž markýz fasádních, šířky přes 2 000 do 3 500 mm</t>
  </si>
  <si>
    <t>https://podminky.urs.cz/item/CS_URS_2025_01/767812612</t>
  </si>
  <si>
    <t>165</t>
  </si>
  <si>
    <t>28315018R</t>
  </si>
  <si>
    <t>stříška vchodová rovná, kotvená pomocí konzol s integrovaným okapem, hliníkový rám, výplň akrylové sklo 2800x1000mm včetně kotevních prvků a dopravy</t>
  </si>
  <si>
    <t>1959399113</t>
  </si>
  <si>
    <t>"Z2" 1</t>
  </si>
  <si>
    <t>166</t>
  </si>
  <si>
    <t>767995111</t>
  </si>
  <si>
    <t>Montáž atypických zámečnických konstrukcí hmotnosti přes 3 do 5 kg</t>
  </si>
  <si>
    <t>1179389643</t>
  </si>
  <si>
    <t>Montáž ostatních atypických zámečnických konstrukcí hmotnosti přes 3 do 5 kg</t>
  </si>
  <si>
    <t>https://podminky.urs.cz/item/CS_URS_2025_01/767995111</t>
  </si>
  <si>
    <t>4*5</t>
  </si>
  <si>
    <t>167</t>
  </si>
  <si>
    <t>767996801</t>
  </si>
  <si>
    <t>Demontáž atypických zámečnických konstrukcí rozebráním hm jednotlivých dílů do 50 kg</t>
  </si>
  <si>
    <t>1988414905</t>
  </si>
  <si>
    <t>Demontáž ostatních zámečnických konstrukcí rozebráním o hmotnosti jednotlivých dílů do 50 kg</t>
  </si>
  <si>
    <t>https://podminky.urs.cz/item/CS_URS_2025_01/767996801</t>
  </si>
  <si>
    <t>168</t>
  </si>
  <si>
    <t>998767122</t>
  </si>
  <si>
    <t>Přesun hmot tonážní pro zámečnické konstrukce ruční v objektech v přes 6 do 12 m</t>
  </si>
  <si>
    <t>-546389075</t>
  </si>
  <si>
    <t>Přesun hmot pro zámečnické konstrukce stanovený z hmotnosti přesunovaného materiálu vodorovná dopravní vzdálenost do 50 m ruční (bez užití mechanizace) v objektech výšky přes 6 do 12 m</t>
  </si>
  <si>
    <t>https://podminky.urs.cz/item/CS_URS_2025_01/998767122</t>
  </si>
  <si>
    <t>169</t>
  </si>
  <si>
    <t>998767129</t>
  </si>
  <si>
    <t>Příplatek k ručnímu přesunu hmot tonážnímu pro zámečnické konstrukce za zvětšený přesun ZKD 50 m</t>
  </si>
  <si>
    <t>2015641655</t>
  </si>
  <si>
    <t>Přesun hmot pro zámečnické konstrukce stanovený z hmotnosti přesunovaného materiálu vodorovná dopravní vzdálenost do 50 m Příplatek k cenám za ruční zvětšený přesun přes vymezenou vodorovnou dopravní vzdálenost za každých dalších započatých 50 m</t>
  </si>
  <si>
    <t>https://podminky.urs.cz/item/CS_URS_2025_01/998767129</t>
  </si>
  <si>
    <t>783</t>
  </si>
  <si>
    <t>Dokončovací práce - nátěry</t>
  </si>
  <si>
    <t>170</t>
  </si>
  <si>
    <t>783301313</t>
  </si>
  <si>
    <t>Odmaštění zámečnických konstrukcí ředidlovým odmašťovačem</t>
  </si>
  <si>
    <t>549394952</t>
  </si>
  <si>
    <t>Příprava podkladu zámečnických konstrukcí před provedením nátěru odmaštění odmašťovačem ředidlovým</t>
  </si>
  <si>
    <t>https://podminky.urs.cz/item/CS_URS_2025_01/783301313</t>
  </si>
  <si>
    <t>"mříže"</t>
  </si>
  <si>
    <t>4*1,2*1,5</t>
  </si>
  <si>
    <t>"dvoukřídlé ocelové dveře"</t>
  </si>
  <si>
    <t>2*1,6*2</t>
  </si>
  <si>
    <t>"ventilační mřížka"</t>
  </si>
  <si>
    <t>0,6*0,5</t>
  </si>
  <si>
    <t>171</t>
  </si>
  <si>
    <t>783306807</t>
  </si>
  <si>
    <t>Odstranění nátěru ze zámečnických konstrukcí odstraňovačem nátěrů</t>
  </si>
  <si>
    <t>26083124</t>
  </si>
  <si>
    <t>Odstranění nátěrů ze zámečnických konstrukcí odstraňovačem nátěrů s obroušením</t>
  </si>
  <si>
    <t>https://podminky.urs.cz/item/CS_URS_2025_01/783306807</t>
  </si>
  <si>
    <t>172</t>
  </si>
  <si>
    <t>783314203</t>
  </si>
  <si>
    <t>Základní antikorozní jednonásobný syntetický samozákladující nátěr zámečnických konstrukcí</t>
  </si>
  <si>
    <t>972805117</t>
  </si>
  <si>
    <t>Základní antikorozní nátěr zámečnických konstrukcí jednonásobný syntetický samozákladující</t>
  </si>
  <si>
    <t>https://podminky.urs.cz/item/CS_URS_2025_01/783314203</t>
  </si>
  <si>
    <t>173</t>
  </si>
  <si>
    <t>783315101</t>
  </si>
  <si>
    <t>Mezinátěr jednonásobný syntetický standardní zámečnických konstrukcí</t>
  </si>
  <si>
    <t>619912282</t>
  </si>
  <si>
    <t>Mezinátěr zámečnických konstrukcí jednonásobný syntetický standardní</t>
  </si>
  <si>
    <t>https://podminky.urs.cz/item/CS_URS_2025_01/783315101</t>
  </si>
  <si>
    <t>174</t>
  </si>
  <si>
    <t>783317101</t>
  </si>
  <si>
    <t>Krycí jednonásobný syntetický standardní nátěr zámečnických konstrukcí</t>
  </si>
  <si>
    <t>5175270</t>
  </si>
  <si>
    <t>Krycí nátěr (email) zámečnických konstrukcí jednonásobný syntetický standardní</t>
  </si>
  <si>
    <t>https://podminky.urs.cz/item/CS_URS_2025_01/783317101</t>
  </si>
  <si>
    <t>VRN</t>
  </si>
  <si>
    <t>Vedlejší rozpočtové náklady</t>
  </si>
  <si>
    <t>VRN3</t>
  </si>
  <si>
    <t>Zařízení staveniště</t>
  </si>
  <si>
    <t>175</t>
  </si>
  <si>
    <t>030001000</t>
  </si>
  <si>
    <t>Kč</t>
  </si>
  <si>
    <t>1024</t>
  </si>
  <si>
    <t>-869804045</t>
  </si>
  <si>
    <t>https://podminky.urs.cz/item/CS_URS_2025_01/030001000</t>
  </si>
  <si>
    <t>VRN4</t>
  </si>
  <si>
    <t>Inženýrská činnost</t>
  </si>
  <si>
    <t>176</t>
  </si>
  <si>
    <t>045002000</t>
  </si>
  <si>
    <t>Kompletační a koordinační činnost</t>
  </si>
  <si>
    <t>-1143817168</t>
  </si>
  <si>
    <t>https://podminky.urs.cz/item/CS_URS_2025_01/045002000</t>
  </si>
  <si>
    <t>VRN6</t>
  </si>
  <si>
    <t>Územní vlivy</t>
  </si>
  <si>
    <t>177</t>
  </si>
  <si>
    <t>065002000</t>
  </si>
  <si>
    <t>Mimostaveništní doprava materiálů, výrobků a strojů</t>
  </si>
  <si>
    <t>-1138797052</t>
  </si>
  <si>
    <t>https://podminky.urs.cz/item/CS_URS_2025_01/065002000</t>
  </si>
  <si>
    <t>VRN7</t>
  </si>
  <si>
    <t>Provozní vlivy</t>
  </si>
  <si>
    <t>178</t>
  </si>
  <si>
    <t>071002000</t>
  </si>
  <si>
    <t>Provoz investora, třetích osob</t>
  </si>
  <si>
    <t>K4</t>
  </si>
  <si>
    <t>543965453</t>
  </si>
  <si>
    <t>https://podminky.urs.cz/item/CS_URS_2025_01/071002000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</si>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</sst>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32312131" TargetMode="External" /><Relationship Id="rId2" Type="http://schemas.openxmlformats.org/officeDocument/2006/relationships/hyperlink" Target="https://podminky.urs.cz/item/CS_URS_2025_01/162211321" TargetMode="External" /><Relationship Id="rId3" Type="http://schemas.openxmlformats.org/officeDocument/2006/relationships/hyperlink" Target="https://podminky.urs.cz/item/CS_URS_2025_01/162211329" TargetMode="External" /><Relationship Id="rId4" Type="http://schemas.openxmlformats.org/officeDocument/2006/relationships/hyperlink" Target="https://podminky.urs.cz/item/CS_URS_2025_01/162751137" TargetMode="External" /><Relationship Id="rId5" Type="http://schemas.openxmlformats.org/officeDocument/2006/relationships/hyperlink" Target="https://podminky.urs.cz/item/CS_URS_2025_01/162751139" TargetMode="External" /><Relationship Id="rId6" Type="http://schemas.openxmlformats.org/officeDocument/2006/relationships/hyperlink" Target="https://podminky.urs.cz/item/CS_URS_2025_01/167111102" TargetMode="External" /><Relationship Id="rId7" Type="http://schemas.openxmlformats.org/officeDocument/2006/relationships/hyperlink" Target="https://podminky.urs.cz/item/CS_URS_2025_01/171251201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4111101" TargetMode="External" /><Relationship Id="rId10" Type="http://schemas.openxmlformats.org/officeDocument/2006/relationships/hyperlink" Target="https://podminky.urs.cz/item/CS_URS_2025_01/181411131" TargetMode="External" /><Relationship Id="rId11" Type="http://schemas.openxmlformats.org/officeDocument/2006/relationships/hyperlink" Target="https://podminky.urs.cz/item/CS_URS_2025_01/181311103" TargetMode="External" /><Relationship Id="rId12" Type="http://schemas.openxmlformats.org/officeDocument/2006/relationships/hyperlink" Target="https://podminky.urs.cz/item/CS_URS_2025_01/181913111" TargetMode="External" /><Relationship Id="rId13" Type="http://schemas.openxmlformats.org/officeDocument/2006/relationships/hyperlink" Target="https://podminky.urs.cz/item/CS_URS_2025_01/340271045" TargetMode="External" /><Relationship Id="rId14" Type="http://schemas.openxmlformats.org/officeDocument/2006/relationships/hyperlink" Target="https://podminky.urs.cz/item/CS_URS_2025_01/619995001" TargetMode="External" /><Relationship Id="rId15" Type="http://schemas.openxmlformats.org/officeDocument/2006/relationships/hyperlink" Target="https://podminky.urs.cz/item/CS_URS_2025_01/621131121" TargetMode="External" /><Relationship Id="rId16" Type="http://schemas.openxmlformats.org/officeDocument/2006/relationships/hyperlink" Target="https://podminky.urs.cz/item/CS_URS_2025_01/621142001" TargetMode="External" /><Relationship Id="rId17" Type="http://schemas.openxmlformats.org/officeDocument/2006/relationships/hyperlink" Target="https://podminky.urs.cz/item/CS_URS_2025_01/622131121" TargetMode="External" /><Relationship Id="rId18" Type="http://schemas.openxmlformats.org/officeDocument/2006/relationships/hyperlink" Target="https://podminky.urs.cz/item/CS_URS_2025_01/622142001" TargetMode="External" /><Relationship Id="rId19" Type="http://schemas.openxmlformats.org/officeDocument/2006/relationships/hyperlink" Target="https://podminky.urs.cz/item/CS_URS_2025_01/622252001" TargetMode="External" /><Relationship Id="rId20" Type="http://schemas.openxmlformats.org/officeDocument/2006/relationships/hyperlink" Target="https://podminky.urs.cz/item/CS_URS_2025_01/622252002" TargetMode="External" /><Relationship Id="rId21" Type="http://schemas.openxmlformats.org/officeDocument/2006/relationships/hyperlink" Target="https://podminky.urs.cz/item/CS_URS_2025_01/622151011" TargetMode="External" /><Relationship Id="rId22" Type="http://schemas.openxmlformats.org/officeDocument/2006/relationships/hyperlink" Target="https://podminky.urs.cz/item/CS_URS_2025_01/622151021" TargetMode="External" /><Relationship Id="rId23" Type="http://schemas.openxmlformats.org/officeDocument/2006/relationships/hyperlink" Target="https://podminky.urs.cz/item/CS_URS_2025_01/622211031" TargetMode="External" /><Relationship Id="rId24" Type="http://schemas.openxmlformats.org/officeDocument/2006/relationships/hyperlink" Target="https://podminky.urs.cz/item/CS_URS_2025_01/622212001" TargetMode="External" /><Relationship Id="rId25" Type="http://schemas.openxmlformats.org/officeDocument/2006/relationships/hyperlink" Target="https://podminky.urs.cz/item/CS_URS_2025_01/622221031" TargetMode="External" /><Relationship Id="rId26" Type="http://schemas.openxmlformats.org/officeDocument/2006/relationships/hyperlink" Target="https://podminky.urs.cz/item/CS_URS_2025_01/622222001" TargetMode="External" /><Relationship Id="rId27" Type="http://schemas.openxmlformats.org/officeDocument/2006/relationships/hyperlink" Target="https://podminky.urs.cz/item/CS_URS_2025_01/622511122" TargetMode="External" /><Relationship Id="rId28" Type="http://schemas.openxmlformats.org/officeDocument/2006/relationships/hyperlink" Target="https://podminky.urs.cz/item/CS_URS_2025_01/622521022" TargetMode="External" /><Relationship Id="rId29" Type="http://schemas.openxmlformats.org/officeDocument/2006/relationships/hyperlink" Target="https://podminky.urs.cz/item/CS_URS_2025_01/629991011" TargetMode="External" /><Relationship Id="rId30" Type="http://schemas.openxmlformats.org/officeDocument/2006/relationships/hyperlink" Target="https://podminky.urs.cz/item/CS_URS_2025_01/629995101" TargetMode="External" /><Relationship Id="rId31" Type="http://schemas.openxmlformats.org/officeDocument/2006/relationships/hyperlink" Target="https://podminky.urs.cz/item/CS_URS_2025_01/637211121" TargetMode="External" /><Relationship Id="rId32" Type="http://schemas.openxmlformats.org/officeDocument/2006/relationships/hyperlink" Target="https://podminky.urs.cz/item/CS_URS_2025_01/637311122" TargetMode="External" /><Relationship Id="rId33" Type="http://schemas.openxmlformats.org/officeDocument/2006/relationships/hyperlink" Target="https://podminky.urs.cz/item/CS_URS_2025_01/644941112" TargetMode="External" /><Relationship Id="rId34" Type="http://schemas.openxmlformats.org/officeDocument/2006/relationships/hyperlink" Target="https://podminky.urs.cz/item/CS_URS_2025_01/644941121" TargetMode="External" /><Relationship Id="rId35" Type="http://schemas.openxmlformats.org/officeDocument/2006/relationships/hyperlink" Target="https://podminky.urs.cz/item/CS_URS_2025_01/941111121" TargetMode="External" /><Relationship Id="rId36" Type="http://schemas.openxmlformats.org/officeDocument/2006/relationships/hyperlink" Target="https://podminky.urs.cz/item/CS_URS_2025_01/941111221" TargetMode="External" /><Relationship Id="rId37" Type="http://schemas.openxmlformats.org/officeDocument/2006/relationships/hyperlink" Target="https://podminky.urs.cz/item/CS_URS_2025_01/941111322" TargetMode="External" /><Relationship Id="rId38" Type="http://schemas.openxmlformats.org/officeDocument/2006/relationships/hyperlink" Target="https://podminky.urs.cz/item/CS_URS_2025_01/941111821" TargetMode="External" /><Relationship Id="rId39" Type="http://schemas.openxmlformats.org/officeDocument/2006/relationships/hyperlink" Target="https://podminky.urs.cz/item/CS_URS_2025_01/944511111" TargetMode="External" /><Relationship Id="rId40" Type="http://schemas.openxmlformats.org/officeDocument/2006/relationships/hyperlink" Target="https://podminky.urs.cz/item/CS_URS_2025_01/944511211" TargetMode="External" /><Relationship Id="rId41" Type="http://schemas.openxmlformats.org/officeDocument/2006/relationships/hyperlink" Target="https://podminky.urs.cz/item/CS_URS_2025_01/944511811" TargetMode="External" /><Relationship Id="rId42" Type="http://schemas.openxmlformats.org/officeDocument/2006/relationships/hyperlink" Target="https://podminky.urs.cz/item/CS_URS_2025_01/944711113" TargetMode="External" /><Relationship Id="rId43" Type="http://schemas.openxmlformats.org/officeDocument/2006/relationships/hyperlink" Target="https://podminky.urs.cz/item/CS_URS_2025_01/944711213" TargetMode="External" /><Relationship Id="rId44" Type="http://schemas.openxmlformats.org/officeDocument/2006/relationships/hyperlink" Target="https://podminky.urs.cz/item/CS_URS_2025_01/944711813" TargetMode="External" /><Relationship Id="rId45" Type="http://schemas.openxmlformats.org/officeDocument/2006/relationships/hyperlink" Target="https://podminky.urs.cz/item/CS_URS_2025_01/961044111" TargetMode="External" /><Relationship Id="rId46" Type="http://schemas.openxmlformats.org/officeDocument/2006/relationships/hyperlink" Target="https://podminky.urs.cz/item/CS_URS_2025_01/961055111" TargetMode="External" /><Relationship Id="rId47" Type="http://schemas.openxmlformats.org/officeDocument/2006/relationships/hyperlink" Target="https://podminky.urs.cz/item/CS_URS_2025_01/968072559" TargetMode="External" /><Relationship Id="rId48" Type="http://schemas.openxmlformats.org/officeDocument/2006/relationships/hyperlink" Target="https://podminky.urs.cz/item/CS_URS_2025_01/968082016" TargetMode="External" /><Relationship Id="rId49" Type="http://schemas.openxmlformats.org/officeDocument/2006/relationships/hyperlink" Target="https://podminky.urs.cz/item/CS_URS_2025_01/968082021" TargetMode="External" /><Relationship Id="rId50" Type="http://schemas.openxmlformats.org/officeDocument/2006/relationships/hyperlink" Target="https://podminky.urs.cz/item/CS_URS_2025_01/978035117" TargetMode="External" /><Relationship Id="rId51" Type="http://schemas.openxmlformats.org/officeDocument/2006/relationships/hyperlink" Target="https://podminky.urs.cz/item/CS_URS_2025_01/985131111" TargetMode="External" /><Relationship Id="rId52" Type="http://schemas.openxmlformats.org/officeDocument/2006/relationships/hyperlink" Target="https://podminky.urs.cz/item/CS_URS_2025_01/985131311" TargetMode="External" /><Relationship Id="rId53" Type="http://schemas.openxmlformats.org/officeDocument/2006/relationships/hyperlink" Target="https://podminky.urs.cz/item/CS_URS_2025_01/985311111" TargetMode="External" /><Relationship Id="rId54" Type="http://schemas.openxmlformats.org/officeDocument/2006/relationships/hyperlink" Target="https://podminky.urs.cz/item/CS_URS_2025_01/985323111" TargetMode="External" /><Relationship Id="rId55" Type="http://schemas.openxmlformats.org/officeDocument/2006/relationships/hyperlink" Target="https://podminky.urs.cz/item/CS_URS_2025_01/993111111" TargetMode="External" /><Relationship Id="rId56" Type="http://schemas.openxmlformats.org/officeDocument/2006/relationships/hyperlink" Target="https://podminky.urs.cz/item/CS_URS_2025_01/997013212" TargetMode="External" /><Relationship Id="rId57" Type="http://schemas.openxmlformats.org/officeDocument/2006/relationships/hyperlink" Target="https://podminky.urs.cz/item/CS_URS_2025_01/997013501" TargetMode="External" /><Relationship Id="rId58" Type="http://schemas.openxmlformats.org/officeDocument/2006/relationships/hyperlink" Target="https://podminky.urs.cz/item/CS_URS_2025_01/997013509" TargetMode="External" /><Relationship Id="rId59" Type="http://schemas.openxmlformats.org/officeDocument/2006/relationships/hyperlink" Target="https://podminky.urs.cz/item/CS_URS_2025_01/997013631" TargetMode="External" /><Relationship Id="rId60" Type="http://schemas.openxmlformats.org/officeDocument/2006/relationships/hyperlink" Target="https://podminky.urs.cz/item/CS_URS_2025_01/998018002" TargetMode="External" /><Relationship Id="rId61" Type="http://schemas.openxmlformats.org/officeDocument/2006/relationships/hyperlink" Target="https://podminky.urs.cz/item/CS_URS_2025_01/711161221" TargetMode="External" /><Relationship Id="rId62" Type="http://schemas.openxmlformats.org/officeDocument/2006/relationships/hyperlink" Target="https://podminky.urs.cz/item/CS_URS_2025_01/711192201" TargetMode="External" /><Relationship Id="rId63" Type="http://schemas.openxmlformats.org/officeDocument/2006/relationships/hyperlink" Target="https://podminky.urs.cz/item/CS_URS_2025_01/711199101" TargetMode="External" /><Relationship Id="rId64" Type="http://schemas.openxmlformats.org/officeDocument/2006/relationships/hyperlink" Target="https://podminky.urs.cz/item/CS_URS_2025_01/998711122" TargetMode="External" /><Relationship Id="rId65" Type="http://schemas.openxmlformats.org/officeDocument/2006/relationships/hyperlink" Target="https://podminky.urs.cz/item/CS_URS_2025_01/998711129" TargetMode="External" /><Relationship Id="rId66" Type="http://schemas.openxmlformats.org/officeDocument/2006/relationships/hyperlink" Target="https://podminky.urs.cz/item/CS_URS_2025_01/713130811" TargetMode="External" /><Relationship Id="rId67" Type="http://schemas.openxmlformats.org/officeDocument/2006/relationships/hyperlink" Target="https://podminky.urs.cz/item/CS_URS_2025_01/713131141" TargetMode="External" /><Relationship Id="rId68" Type="http://schemas.openxmlformats.org/officeDocument/2006/relationships/hyperlink" Target="https://podminky.urs.cz/item/CS_URS_2025_01/998713122" TargetMode="External" /><Relationship Id="rId69" Type="http://schemas.openxmlformats.org/officeDocument/2006/relationships/hyperlink" Target="https://podminky.urs.cz/item/CS_URS_2025_01/998713129" TargetMode="External" /><Relationship Id="rId70" Type="http://schemas.openxmlformats.org/officeDocument/2006/relationships/hyperlink" Target="https://podminky.urs.cz/item/CS_URS_2025_01/721171916" TargetMode="External" /><Relationship Id="rId71" Type="http://schemas.openxmlformats.org/officeDocument/2006/relationships/hyperlink" Target="https://podminky.urs.cz/item/CS_URS_2025_01/721242116" TargetMode="External" /><Relationship Id="rId72" Type="http://schemas.openxmlformats.org/officeDocument/2006/relationships/hyperlink" Target="https://podminky.urs.cz/item/CS_URS_2025_01/721242804" TargetMode="External" /><Relationship Id="rId73" Type="http://schemas.openxmlformats.org/officeDocument/2006/relationships/hyperlink" Target="https://podminky.urs.cz/item/CS_URS_2025_01/998721122" TargetMode="External" /><Relationship Id="rId74" Type="http://schemas.openxmlformats.org/officeDocument/2006/relationships/hyperlink" Target="https://podminky.urs.cz/item/CS_URS_2025_01/998721129" TargetMode="External" /><Relationship Id="rId75" Type="http://schemas.openxmlformats.org/officeDocument/2006/relationships/hyperlink" Target="https://podminky.urs.cz/item/CS_URS_2025_01/741372153" TargetMode="External" /><Relationship Id="rId76" Type="http://schemas.openxmlformats.org/officeDocument/2006/relationships/hyperlink" Target="https://podminky.urs.cz/item/CS_URS_2025_01/741372861" TargetMode="External" /><Relationship Id="rId77" Type="http://schemas.openxmlformats.org/officeDocument/2006/relationships/hyperlink" Target="https://podminky.urs.cz/item/CS_URS_2025_01/741420001" TargetMode="External" /><Relationship Id="rId78" Type="http://schemas.openxmlformats.org/officeDocument/2006/relationships/hyperlink" Target="https://podminky.urs.cz/item/CS_URS_2025_01/741420021" TargetMode="External" /><Relationship Id="rId79" Type="http://schemas.openxmlformats.org/officeDocument/2006/relationships/hyperlink" Target="https://podminky.urs.cz/item/CS_URS_2025_01/741420031" TargetMode="External" /><Relationship Id="rId80" Type="http://schemas.openxmlformats.org/officeDocument/2006/relationships/hyperlink" Target="https://podminky.urs.cz/item/CS_URS_2025_01/741420083" TargetMode="External" /><Relationship Id="rId81" Type="http://schemas.openxmlformats.org/officeDocument/2006/relationships/hyperlink" Target="https://podminky.urs.cz/item/CS_URS_2025_01/741421811" TargetMode="External" /><Relationship Id="rId82" Type="http://schemas.openxmlformats.org/officeDocument/2006/relationships/hyperlink" Target="https://podminky.urs.cz/item/CS_URS_2025_01/741810001" TargetMode="External" /><Relationship Id="rId83" Type="http://schemas.openxmlformats.org/officeDocument/2006/relationships/hyperlink" Target="https://podminky.urs.cz/item/CS_URS_2025_01/741820001" TargetMode="External" /><Relationship Id="rId84" Type="http://schemas.openxmlformats.org/officeDocument/2006/relationships/hyperlink" Target="https://podminky.urs.cz/item/CS_URS_2025_01/998741122" TargetMode="External" /><Relationship Id="rId85" Type="http://schemas.openxmlformats.org/officeDocument/2006/relationships/hyperlink" Target="https://podminky.urs.cz/item/CS_URS_2025_01/998741129" TargetMode="External" /><Relationship Id="rId86" Type="http://schemas.openxmlformats.org/officeDocument/2006/relationships/hyperlink" Target="https://podminky.urs.cz/item/CS_URS_2025_01/751398822" TargetMode="External" /><Relationship Id="rId87" Type="http://schemas.openxmlformats.org/officeDocument/2006/relationships/hyperlink" Target="https://podminky.urs.cz/item/CS_URS_2025_01/751721111" TargetMode="External" /><Relationship Id="rId88" Type="http://schemas.openxmlformats.org/officeDocument/2006/relationships/hyperlink" Target="https://podminky.urs.cz/item/CS_URS_2025_01/751721811" TargetMode="External" /><Relationship Id="rId89" Type="http://schemas.openxmlformats.org/officeDocument/2006/relationships/hyperlink" Target="https://podminky.urs.cz/item/CS_URS_2025_01/998751121" TargetMode="External" /><Relationship Id="rId90" Type="http://schemas.openxmlformats.org/officeDocument/2006/relationships/hyperlink" Target="https://podminky.urs.cz/item/CS_URS_2025_01/998751129" TargetMode="External" /><Relationship Id="rId91" Type="http://schemas.openxmlformats.org/officeDocument/2006/relationships/hyperlink" Target="https://podminky.urs.cz/item/CS_URS_2025_01/762430014" TargetMode="External" /><Relationship Id="rId92" Type="http://schemas.openxmlformats.org/officeDocument/2006/relationships/hyperlink" Target="https://podminky.urs.cz/item/CS_URS_2025_01/998762122" TargetMode="External" /><Relationship Id="rId93" Type="http://schemas.openxmlformats.org/officeDocument/2006/relationships/hyperlink" Target="https://podminky.urs.cz/item/CS_URS_2025_01/998762129" TargetMode="External" /><Relationship Id="rId94" Type="http://schemas.openxmlformats.org/officeDocument/2006/relationships/hyperlink" Target="https://podminky.urs.cz/item/CS_URS_2025_01/764001821" TargetMode="External" /><Relationship Id="rId95" Type="http://schemas.openxmlformats.org/officeDocument/2006/relationships/hyperlink" Target="https://podminky.urs.cz/item/CS_URS_2025_01/764002851" TargetMode="External" /><Relationship Id="rId96" Type="http://schemas.openxmlformats.org/officeDocument/2006/relationships/hyperlink" Target="https://podminky.urs.cz/item/CS_URS_2025_01/764004801" TargetMode="External" /><Relationship Id="rId97" Type="http://schemas.openxmlformats.org/officeDocument/2006/relationships/hyperlink" Target="https://podminky.urs.cz/item/CS_URS_2025_01/764004861" TargetMode="External" /><Relationship Id="rId98" Type="http://schemas.openxmlformats.org/officeDocument/2006/relationships/hyperlink" Target="https://podminky.urs.cz/item/CS_URS_2025_01/764244304" TargetMode="External" /><Relationship Id="rId99" Type="http://schemas.openxmlformats.org/officeDocument/2006/relationships/hyperlink" Target="https://podminky.urs.cz/item/CS_URS_2025_01/764245345" TargetMode="External" /><Relationship Id="rId100" Type="http://schemas.openxmlformats.org/officeDocument/2006/relationships/hyperlink" Target="https://podminky.urs.cz/item/CS_URS_2025_01/764216665" TargetMode="External" /><Relationship Id="rId101" Type="http://schemas.openxmlformats.org/officeDocument/2006/relationships/hyperlink" Target="https://podminky.urs.cz/item/CS_URS_2025_01/764541305" TargetMode="External" /><Relationship Id="rId102" Type="http://schemas.openxmlformats.org/officeDocument/2006/relationships/hyperlink" Target="https://podminky.urs.cz/item/CS_URS_2025_01/764541347" TargetMode="External" /><Relationship Id="rId103" Type="http://schemas.openxmlformats.org/officeDocument/2006/relationships/hyperlink" Target="https://podminky.urs.cz/item/CS_URS_2025_01/764548324" TargetMode="External" /><Relationship Id="rId104" Type="http://schemas.openxmlformats.org/officeDocument/2006/relationships/hyperlink" Target="https://podminky.urs.cz/item/CS_URS_2025_01/998764122" TargetMode="External" /><Relationship Id="rId105" Type="http://schemas.openxmlformats.org/officeDocument/2006/relationships/hyperlink" Target="https://podminky.urs.cz/item/CS_URS_2025_01/998764129" TargetMode="External" /><Relationship Id="rId106" Type="http://schemas.openxmlformats.org/officeDocument/2006/relationships/hyperlink" Target="https://podminky.urs.cz/item/CS_URS_2025_01/766411822" TargetMode="External" /><Relationship Id="rId107" Type="http://schemas.openxmlformats.org/officeDocument/2006/relationships/hyperlink" Target="https://podminky.urs.cz/item/CS_URS_2025_01/766691811" TargetMode="External" /><Relationship Id="rId108" Type="http://schemas.openxmlformats.org/officeDocument/2006/relationships/hyperlink" Target="https://podminky.urs.cz/item/CS_URS_2025_01/766622131" TargetMode="External" /><Relationship Id="rId109" Type="http://schemas.openxmlformats.org/officeDocument/2006/relationships/hyperlink" Target="https://podminky.urs.cz/item/CS_URS_2025_01/766694116" TargetMode="External" /><Relationship Id="rId110" Type="http://schemas.openxmlformats.org/officeDocument/2006/relationships/hyperlink" Target="https://podminky.urs.cz/item/CS_URS_2025_01/998766122" TargetMode="External" /><Relationship Id="rId111" Type="http://schemas.openxmlformats.org/officeDocument/2006/relationships/hyperlink" Target="https://podminky.urs.cz/item/CS_URS_2025_01/998766129" TargetMode="External" /><Relationship Id="rId112" Type="http://schemas.openxmlformats.org/officeDocument/2006/relationships/hyperlink" Target="https://podminky.urs.cz/item/CS_URS_2025_01/767134802" TargetMode="External" /><Relationship Id="rId113" Type="http://schemas.openxmlformats.org/officeDocument/2006/relationships/hyperlink" Target="https://podminky.urs.cz/item/CS_URS_2025_01/767627306" TargetMode="External" /><Relationship Id="rId114" Type="http://schemas.openxmlformats.org/officeDocument/2006/relationships/hyperlink" Target="https://podminky.urs.cz/item/CS_URS_2025_01/767627307" TargetMode="External" /><Relationship Id="rId115" Type="http://schemas.openxmlformats.org/officeDocument/2006/relationships/hyperlink" Target="https://podminky.urs.cz/item/CS_URS_2025_01/767627309" TargetMode="External" /><Relationship Id="rId116" Type="http://schemas.openxmlformats.org/officeDocument/2006/relationships/hyperlink" Target="https://podminky.urs.cz/item/CS_URS_2025_01/767640111" TargetMode="External" /><Relationship Id="rId117" Type="http://schemas.openxmlformats.org/officeDocument/2006/relationships/hyperlink" Target="https://podminky.urs.cz/item/CS_URS_2025_01/767649191" TargetMode="External" /><Relationship Id="rId118" Type="http://schemas.openxmlformats.org/officeDocument/2006/relationships/hyperlink" Target="https://podminky.urs.cz/item/CS_URS_2025_01/767651114" TargetMode="External" /><Relationship Id="rId119" Type="http://schemas.openxmlformats.org/officeDocument/2006/relationships/hyperlink" Target="https://podminky.urs.cz/item/CS_URS_2025_01/767651121" TargetMode="External" /><Relationship Id="rId120" Type="http://schemas.openxmlformats.org/officeDocument/2006/relationships/hyperlink" Target="https://podminky.urs.cz/item/CS_URS_2025_01/767651126" TargetMode="External" /><Relationship Id="rId121" Type="http://schemas.openxmlformats.org/officeDocument/2006/relationships/hyperlink" Target="https://podminky.urs.cz/item/CS_URS_2025_01/767651131" TargetMode="External" /><Relationship Id="rId122" Type="http://schemas.openxmlformats.org/officeDocument/2006/relationships/hyperlink" Target="https://podminky.urs.cz/item/CS_URS_2025_01/767661811" TargetMode="External" /><Relationship Id="rId123" Type="http://schemas.openxmlformats.org/officeDocument/2006/relationships/hyperlink" Target="https://podminky.urs.cz/item/CS_URS_2025_01/767662120" TargetMode="External" /><Relationship Id="rId124" Type="http://schemas.openxmlformats.org/officeDocument/2006/relationships/hyperlink" Target="https://podminky.urs.cz/item/CS_URS_2025_01/767812611" TargetMode="External" /><Relationship Id="rId125" Type="http://schemas.openxmlformats.org/officeDocument/2006/relationships/hyperlink" Target="https://podminky.urs.cz/item/CS_URS_2025_01/767812612" TargetMode="External" /><Relationship Id="rId126" Type="http://schemas.openxmlformats.org/officeDocument/2006/relationships/hyperlink" Target="https://podminky.urs.cz/item/CS_URS_2025_01/767995111" TargetMode="External" /><Relationship Id="rId127" Type="http://schemas.openxmlformats.org/officeDocument/2006/relationships/hyperlink" Target="https://podminky.urs.cz/item/CS_URS_2025_01/767996801" TargetMode="External" /><Relationship Id="rId128" Type="http://schemas.openxmlformats.org/officeDocument/2006/relationships/hyperlink" Target="https://podminky.urs.cz/item/CS_URS_2025_01/998767122" TargetMode="External" /><Relationship Id="rId129" Type="http://schemas.openxmlformats.org/officeDocument/2006/relationships/hyperlink" Target="https://podminky.urs.cz/item/CS_URS_2025_01/998767129" TargetMode="External" /><Relationship Id="rId130" Type="http://schemas.openxmlformats.org/officeDocument/2006/relationships/hyperlink" Target="https://podminky.urs.cz/item/CS_URS_2025_01/783301313" TargetMode="External" /><Relationship Id="rId131" Type="http://schemas.openxmlformats.org/officeDocument/2006/relationships/hyperlink" Target="https://podminky.urs.cz/item/CS_URS_2025_01/783306807" TargetMode="External" /><Relationship Id="rId132" Type="http://schemas.openxmlformats.org/officeDocument/2006/relationships/hyperlink" Target="https://podminky.urs.cz/item/CS_URS_2025_01/783314203" TargetMode="External" /><Relationship Id="rId133" Type="http://schemas.openxmlformats.org/officeDocument/2006/relationships/hyperlink" Target="https://podminky.urs.cz/item/CS_URS_2025_01/783315101" TargetMode="External" /><Relationship Id="rId134" Type="http://schemas.openxmlformats.org/officeDocument/2006/relationships/hyperlink" Target="https://podminky.urs.cz/item/CS_URS_2025_01/783317101" TargetMode="External" /><Relationship Id="rId135" Type="http://schemas.openxmlformats.org/officeDocument/2006/relationships/hyperlink" Target="https://podminky.urs.cz/item/CS_URS_2025_01/030001000" TargetMode="External" /><Relationship Id="rId136" Type="http://schemas.openxmlformats.org/officeDocument/2006/relationships/hyperlink" Target="https://podminky.urs.cz/item/CS_URS_2025_01/045002000" TargetMode="External" /><Relationship Id="rId137" Type="http://schemas.openxmlformats.org/officeDocument/2006/relationships/hyperlink" Target="https://podminky.urs.cz/item/CS_URS_2025_01/065002000" TargetMode="External" /><Relationship Id="rId138" Type="http://schemas.openxmlformats.org/officeDocument/2006/relationships/hyperlink" Target="https://podminky.urs.cz/item/CS_URS_2025_01/071002000" TargetMode="External" /><Relationship Id="rId139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33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33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36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37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38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39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40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41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42</v>
      </c>
      <c r="E29" s="49"/>
      <c r="F29" s="34" t="s">
        <v>43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44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45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46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47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51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20250403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Zateplení provozně správní budovy Dopravního podniku Karlovy Vary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Sportovní 656/1, Karlovy Vary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3. 4. 2025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Dopravní podnik Karlovy Vary a.s.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>Ing. Jan Jablončík</v>
      </c>
      <c r="AN49" s="66"/>
      <c r="AO49" s="66"/>
      <c r="AP49" s="66"/>
      <c r="AQ49" s="42"/>
      <c r="AR49" s="46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34</v>
      </c>
      <c r="AJ50" s="42"/>
      <c r="AK50" s="42"/>
      <c r="AL50" s="42"/>
      <c r="AM50" s="75" t="str">
        <f>IF(E20="","",E20)</f>
        <v>Bc. Martin Frous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6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24.75" customHeight="1">
      <c r="A55" s="112" t="s">
        <v>75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'20250403 - Zateplení prov...'!J28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76</v>
      </c>
      <c r="AR55" s="119"/>
      <c r="AS55" s="120">
        <v>0</v>
      </c>
      <c r="AT55" s="121">
        <f>ROUND(SUM(AV55:AW55),2)</f>
        <v>0</v>
      </c>
      <c r="AU55" s="122">
        <f>'20250403 - Zateplení prov...'!P96</f>
        <v>0</v>
      </c>
      <c r="AV55" s="121">
        <f>'20250403 - Zateplení prov...'!J31</f>
        <v>0</v>
      </c>
      <c r="AW55" s="121">
        <f>'20250403 - Zateplení prov...'!J32</f>
        <v>0</v>
      </c>
      <c r="AX55" s="121">
        <f>'20250403 - Zateplení prov...'!J33</f>
        <v>0</v>
      </c>
      <c r="AY55" s="121">
        <f>'20250403 - Zateplení prov...'!J34</f>
        <v>0</v>
      </c>
      <c r="AZ55" s="121">
        <f>'20250403 - Zateplení prov...'!F31</f>
        <v>0</v>
      </c>
      <c r="BA55" s="121">
        <f>'20250403 - Zateplení prov...'!F32</f>
        <v>0</v>
      </c>
      <c r="BB55" s="121">
        <f>'20250403 - Zateplení prov...'!F33</f>
        <v>0</v>
      </c>
      <c r="BC55" s="121">
        <f>'20250403 - Zateplení prov...'!F34</f>
        <v>0</v>
      </c>
      <c r="BD55" s="123">
        <f>'20250403 - Zateplení prov...'!F35</f>
        <v>0</v>
      </c>
      <c r="BE55" s="7"/>
      <c r="BT55" s="124" t="s">
        <v>77</v>
      </c>
      <c r="BU55" s="124" t="s">
        <v>78</v>
      </c>
      <c r="BV55" s="124" t="s">
        <v>73</v>
      </c>
      <c r="BW55" s="124" t="s">
        <v>5</v>
      </c>
      <c r="BX55" s="124" t="s">
        <v>74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0l/LaWSAcYRpVduDpM1THj0DgFGX61z1A7o1m7cGGCmp46RSK0gjm9W6s5kW1F9r2CzzVIblZCXby9+8ELZ5MQ==" hashValue="sPpPvH0Pr+MF465vJNjg3wquUwU/Cw/E0n7JRMAPowanD9qBmLT9VZSJLtHKnqNwaJTf6zY8MQ2Xo/IAOZw5UA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0403 - Zateplení pro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79</v>
      </c>
    </row>
    <row r="4" s="1" customFormat="1" ht="24.96" customHeight="1">
      <c r="B4" s="22"/>
      <c r="D4" s="127" t="s">
        <v>80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30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3. 4. 2025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19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27</v>
      </c>
      <c r="F13" s="40"/>
      <c r="G13" s="40"/>
      <c r="H13" s="40"/>
      <c r="I13" s="129" t="s">
        <v>28</v>
      </c>
      <c r="J13" s="132" t="s">
        <v>19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29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28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31</v>
      </c>
      <c r="E18" s="40"/>
      <c r="F18" s="40"/>
      <c r="G18" s="40"/>
      <c r="H18" s="40"/>
      <c r="I18" s="129" t="s">
        <v>26</v>
      </c>
      <c r="J18" s="132" t="s">
        <v>19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32</v>
      </c>
      <c r="F19" s="40"/>
      <c r="G19" s="40"/>
      <c r="H19" s="40"/>
      <c r="I19" s="129" t="s">
        <v>28</v>
      </c>
      <c r="J19" s="132" t="s">
        <v>19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34</v>
      </c>
      <c r="E21" s="40"/>
      <c r="F21" s="40"/>
      <c r="G21" s="40"/>
      <c r="H21" s="40"/>
      <c r="I21" s="129" t="s">
        <v>26</v>
      </c>
      <c r="J21" s="132" t="s">
        <v>19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35</v>
      </c>
      <c r="F22" s="40"/>
      <c r="G22" s="40"/>
      <c r="H22" s="40"/>
      <c r="I22" s="129" t="s">
        <v>28</v>
      </c>
      <c r="J22" s="132" t="s">
        <v>19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36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71.25" customHeight="1">
      <c r="A25" s="134"/>
      <c r="B25" s="135"/>
      <c r="C25" s="134"/>
      <c r="D25" s="134"/>
      <c r="E25" s="136" t="s">
        <v>37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38</v>
      </c>
      <c r="E28" s="40"/>
      <c r="F28" s="40"/>
      <c r="G28" s="40"/>
      <c r="H28" s="40"/>
      <c r="I28" s="40"/>
      <c r="J28" s="140">
        <f>ROUND(J96,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40</v>
      </c>
      <c r="G30" s="40"/>
      <c r="H30" s="40"/>
      <c r="I30" s="141" t="s">
        <v>39</v>
      </c>
      <c r="J30" s="141" t="s">
        <v>41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42</v>
      </c>
      <c r="E31" s="129" t="s">
        <v>43</v>
      </c>
      <c r="F31" s="143">
        <f>ROUND((SUM(BE96:BE920)),  2)</f>
        <v>0</v>
      </c>
      <c r="G31" s="40"/>
      <c r="H31" s="40"/>
      <c r="I31" s="144">
        <v>0.20999999999999999</v>
      </c>
      <c r="J31" s="143">
        <f>ROUND(((SUM(BE96:BE920))*I31),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44</v>
      </c>
      <c r="F32" s="143">
        <f>ROUND((SUM(BF96:BF920)),  2)</f>
        <v>0</v>
      </c>
      <c r="G32" s="40"/>
      <c r="H32" s="40"/>
      <c r="I32" s="144">
        <v>0.12</v>
      </c>
      <c r="J32" s="143">
        <f>ROUND(((SUM(BF96:BF920))*I32),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45</v>
      </c>
      <c r="F33" s="143">
        <f>ROUND((SUM(BG96:BG920)),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46</v>
      </c>
      <c r="F34" s="143">
        <f>ROUND((SUM(BH96:BH920)),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47</v>
      </c>
      <c r="F35" s="143">
        <f>ROUND((SUM(BI96:BI920)),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48</v>
      </c>
      <c r="E37" s="147"/>
      <c r="F37" s="147"/>
      <c r="G37" s="148" t="s">
        <v>49</v>
      </c>
      <c r="H37" s="149" t="s">
        <v>50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81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30" customHeight="1">
      <c r="A46" s="40"/>
      <c r="B46" s="41"/>
      <c r="C46" s="42"/>
      <c r="D46" s="42"/>
      <c r="E46" s="71" t="str">
        <f>E7</f>
        <v>Zateplení provozně správní budovy Dopravního podniku Karlovy Vary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Sportovní 656/1, Karlovy Vary</v>
      </c>
      <c r="G48" s="42"/>
      <c r="H48" s="42"/>
      <c r="I48" s="34" t="s">
        <v>23</v>
      </c>
      <c r="J48" s="74" t="str">
        <f>IF(J10="","",J10)</f>
        <v>3. 4. 2025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Dopravní podnik Karlovy Vary a.s.</v>
      </c>
      <c r="G50" s="42"/>
      <c r="H50" s="42"/>
      <c r="I50" s="34" t="s">
        <v>31</v>
      </c>
      <c r="J50" s="38" t="str">
        <f>E19</f>
        <v>Ing. Jan Jablončík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29</v>
      </c>
      <c r="D51" s="42"/>
      <c r="E51" s="42"/>
      <c r="F51" s="29" t="str">
        <f>IF(E16="","",E16)</f>
        <v>Vyplň údaj</v>
      </c>
      <c r="G51" s="42"/>
      <c r="H51" s="42"/>
      <c r="I51" s="34" t="s">
        <v>34</v>
      </c>
      <c r="J51" s="38" t="str">
        <f>E22</f>
        <v>Bc. Martin Frous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82</v>
      </c>
      <c r="D53" s="157"/>
      <c r="E53" s="157"/>
      <c r="F53" s="157"/>
      <c r="G53" s="157"/>
      <c r="H53" s="157"/>
      <c r="I53" s="157"/>
      <c r="J53" s="158" t="s">
        <v>83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70</v>
      </c>
      <c r="D55" s="42"/>
      <c r="E55" s="42"/>
      <c r="F55" s="42"/>
      <c r="G55" s="42"/>
      <c r="H55" s="42"/>
      <c r="I55" s="42"/>
      <c r="J55" s="104">
        <f>J96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84</v>
      </c>
    </row>
    <row r="56" s="9" customFormat="1" ht="24.96" customHeight="1">
      <c r="A56" s="9"/>
      <c r="B56" s="160"/>
      <c r="C56" s="161"/>
      <c r="D56" s="162" t="s">
        <v>85</v>
      </c>
      <c r="E56" s="163"/>
      <c r="F56" s="163"/>
      <c r="G56" s="163"/>
      <c r="H56" s="163"/>
      <c r="I56" s="163"/>
      <c r="J56" s="164">
        <f>J97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86</v>
      </c>
      <c r="E57" s="169"/>
      <c r="F57" s="169"/>
      <c r="G57" s="169"/>
      <c r="H57" s="169"/>
      <c r="I57" s="169"/>
      <c r="J57" s="170">
        <f>J98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6"/>
      <c r="C58" s="167"/>
      <c r="D58" s="168" t="s">
        <v>87</v>
      </c>
      <c r="E58" s="169"/>
      <c r="F58" s="169"/>
      <c r="G58" s="169"/>
      <c r="H58" s="169"/>
      <c r="I58" s="169"/>
      <c r="J58" s="170">
        <f>J153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88</v>
      </c>
      <c r="E59" s="169"/>
      <c r="F59" s="169"/>
      <c r="G59" s="169"/>
      <c r="H59" s="169"/>
      <c r="I59" s="169"/>
      <c r="J59" s="170">
        <f>J160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6"/>
      <c r="C60" s="167"/>
      <c r="D60" s="168" t="s">
        <v>89</v>
      </c>
      <c r="E60" s="169"/>
      <c r="F60" s="169"/>
      <c r="G60" s="169"/>
      <c r="H60" s="169"/>
      <c r="I60" s="169"/>
      <c r="J60" s="170">
        <f>J421</f>
        <v>0</v>
      </c>
      <c r="K60" s="167"/>
      <c r="L60" s="171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6"/>
      <c r="C61" s="167"/>
      <c r="D61" s="168" t="s">
        <v>90</v>
      </c>
      <c r="E61" s="169"/>
      <c r="F61" s="169"/>
      <c r="G61" s="169"/>
      <c r="H61" s="169"/>
      <c r="I61" s="169"/>
      <c r="J61" s="170">
        <f>J521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91</v>
      </c>
      <c r="E62" s="169"/>
      <c r="F62" s="169"/>
      <c r="G62" s="169"/>
      <c r="H62" s="169"/>
      <c r="I62" s="169"/>
      <c r="J62" s="170">
        <f>J535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0"/>
      <c r="C63" s="161"/>
      <c r="D63" s="162" t="s">
        <v>92</v>
      </c>
      <c r="E63" s="163"/>
      <c r="F63" s="163"/>
      <c r="G63" s="163"/>
      <c r="H63" s="163"/>
      <c r="I63" s="163"/>
      <c r="J63" s="164">
        <f>J539</f>
        <v>0</v>
      </c>
      <c r="K63" s="161"/>
      <c r="L63" s="16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66"/>
      <c r="C64" s="167"/>
      <c r="D64" s="168" t="s">
        <v>93</v>
      </c>
      <c r="E64" s="169"/>
      <c r="F64" s="169"/>
      <c r="G64" s="169"/>
      <c r="H64" s="169"/>
      <c r="I64" s="169"/>
      <c r="J64" s="170">
        <f>J540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94</v>
      </c>
      <c r="E65" s="169"/>
      <c r="F65" s="169"/>
      <c r="G65" s="169"/>
      <c r="H65" s="169"/>
      <c r="I65" s="169"/>
      <c r="J65" s="170">
        <f>J569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95</v>
      </c>
      <c r="E66" s="169"/>
      <c r="F66" s="169"/>
      <c r="G66" s="169"/>
      <c r="H66" s="169"/>
      <c r="I66" s="169"/>
      <c r="J66" s="170">
        <f>J595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96</v>
      </c>
      <c r="E67" s="169"/>
      <c r="F67" s="169"/>
      <c r="G67" s="169"/>
      <c r="H67" s="169"/>
      <c r="I67" s="169"/>
      <c r="J67" s="170">
        <f>J611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97</v>
      </c>
      <c r="E68" s="169"/>
      <c r="F68" s="169"/>
      <c r="G68" s="169"/>
      <c r="H68" s="169"/>
      <c r="I68" s="169"/>
      <c r="J68" s="170">
        <f>J661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98</v>
      </c>
      <c r="E69" s="169"/>
      <c r="F69" s="169"/>
      <c r="G69" s="169"/>
      <c r="H69" s="169"/>
      <c r="I69" s="169"/>
      <c r="J69" s="170">
        <f>J679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99</v>
      </c>
      <c r="E70" s="169"/>
      <c r="F70" s="169"/>
      <c r="G70" s="169"/>
      <c r="H70" s="169"/>
      <c r="I70" s="169"/>
      <c r="J70" s="170">
        <f>J692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6"/>
      <c r="C71" s="167"/>
      <c r="D71" s="168" t="s">
        <v>100</v>
      </c>
      <c r="E71" s="169"/>
      <c r="F71" s="169"/>
      <c r="G71" s="169"/>
      <c r="H71" s="169"/>
      <c r="I71" s="169"/>
      <c r="J71" s="170">
        <f>J748</f>
        <v>0</v>
      </c>
      <c r="K71" s="167"/>
      <c r="L71" s="17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6"/>
      <c r="C72" s="167"/>
      <c r="D72" s="168" t="s">
        <v>101</v>
      </c>
      <c r="E72" s="169"/>
      <c r="F72" s="169"/>
      <c r="G72" s="169"/>
      <c r="H72" s="169"/>
      <c r="I72" s="169"/>
      <c r="J72" s="170">
        <f>J783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6"/>
      <c r="C73" s="167"/>
      <c r="D73" s="168" t="s">
        <v>102</v>
      </c>
      <c r="E73" s="169"/>
      <c r="F73" s="169"/>
      <c r="G73" s="169"/>
      <c r="H73" s="169"/>
      <c r="I73" s="169"/>
      <c r="J73" s="170">
        <f>J881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9" customFormat="1" ht="24.96" customHeight="1">
      <c r="A74" s="9"/>
      <c r="B74" s="160"/>
      <c r="C74" s="161"/>
      <c r="D74" s="162" t="s">
        <v>103</v>
      </c>
      <c r="E74" s="163"/>
      <c r="F74" s="163"/>
      <c r="G74" s="163"/>
      <c r="H74" s="163"/>
      <c r="I74" s="163"/>
      <c r="J74" s="164">
        <f>J904</f>
        <v>0</v>
      </c>
      <c r="K74" s="161"/>
      <c r="L74" s="165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10" customFormat="1" ht="19.92" customHeight="1">
      <c r="A75" s="10"/>
      <c r="B75" s="166"/>
      <c r="C75" s="167"/>
      <c r="D75" s="168" t="s">
        <v>104</v>
      </c>
      <c r="E75" s="169"/>
      <c r="F75" s="169"/>
      <c r="G75" s="169"/>
      <c r="H75" s="169"/>
      <c r="I75" s="169"/>
      <c r="J75" s="170">
        <f>J905</f>
        <v>0</v>
      </c>
      <c r="K75" s="167"/>
      <c r="L75" s="17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6"/>
      <c r="C76" s="167"/>
      <c r="D76" s="168" t="s">
        <v>105</v>
      </c>
      <c r="E76" s="169"/>
      <c r="F76" s="169"/>
      <c r="G76" s="169"/>
      <c r="H76" s="169"/>
      <c r="I76" s="169"/>
      <c r="J76" s="170">
        <f>J909</f>
        <v>0</v>
      </c>
      <c r="K76" s="167"/>
      <c r="L76" s="17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6"/>
      <c r="C77" s="167"/>
      <c r="D77" s="168" t="s">
        <v>106</v>
      </c>
      <c r="E77" s="169"/>
      <c r="F77" s="169"/>
      <c r="G77" s="169"/>
      <c r="H77" s="169"/>
      <c r="I77" s="169"/>
      <c r="J77" s="170">
        <f>J913</f>
        <v>0</v>
      </c>
      <c r="K77" s="167"/>
      <c r="L77" s="17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66"/>
      <c r="C78" s="167"/>
      <c r="D78" s="168" t="s">
        <v>107</v>
      </c>
      <c r="E78" s="169"/>
      <c r="F78" s="169"/>
      <c r="G78" s="169"/>
      <c r="H78" s="169"/>
      <c r="I78" s="169"/>
      <c r="J78" s="170">
        <f>J917</f>
        <v>0</v>
      </c>
      <c r="K78" s="167"/>
      <c r="L78" s="17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2" customFormat="1" ht="21.84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61"/>
      <c r="C80" s="62"/>
      <c r="D80" s="62"/>
      <c r="E80" s="62"/>
      <c r="F80" s="62"/>
      <c r="G80" s="62"/>
      <c r="H80" s="62"/>
      <c r="I80" s="62"/>
      <c r="J80" s="62"/>
      <c r="K80" s="62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4" s="2" customFormat="1" ht="6.96" customHeight="1">
      <c r="A84" s="40"/>
      <c r="B84" s="63"/>
      <c r="C84" s="64"/>
      <c r="D84" s="64"/>
      <c r="E84" s="64"/>
      <c r="F84" s="64"/>
      <c r="G84" s="64"/>
      <c r="H84" s="64"/>
      <c r="I84" s="64"/>
      <c r="J84" s="64"/>
      <c r="K84" s="64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24.96" customHeight="1">
      <c r="A85" s="40"/>
      <c r="B85" s="41"/>
      <c r="C85" s="25" t="s">
        <v>108</v>
      </c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2" customHeight="1">
      <c r="A87" s="40"/>
      <c r="B87" s="41"/>
      <c r="C87" s="34" t="s">
        <v>16</v>
      </c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30" customHeight="1">
      <c r="A88" s="40"/>
      <c r="B88" s="41"/>
      <c r="C88" s="42"/>
      <c r="D88" s="42"/>
      <c r="E88" s="71" t="str">
        <f>E7</f>
        <v>Zateplení provozně správní budovy Dopravního podniku Karlovy Vary</v>
      </c>
      <c r="F88" s="42"/>
      <c r="G88" s="42"/>
      <c r="H88" s="42"/>
      <c r="I88" s="42"/>
      <c r="J88" s="42"/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4" t="s">
        <v>21</v>
      </c>
      <c r="D90" s="42"/>
      <c r="E90" s="42"/>
      <c r="F90" s="29" t="str">
        <f>F10</f>
        <v>Sportovní 656/1, Karlovy Vary</v>
      </c>
      <c r="G90" s="42"/>
      <c r="H90" s="42"/>
      <c r="I90" s="34" t="s">
        <v>23</v>
      </c>
      <c r="J90" s="74" t="str">
        <f>IF(J10="","",J10)</f>
        <v>3. 4. 2025</v>
      </c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6.96" customHeight="1">
      <c r="A91" s="40"/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13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5.15" customHeight="1">
      <c r="A92" s="40"/>
      <c r="B92" s="41"/>
      <c r="C92" s="34" t="s">
        <v>25</v>
      </c>
      <c r="D92" s="42"/>
      <c r="E92" s="42"/>
      <c r="F92" s="29" t="str">
        <f>E13</f>
        <v>Dopravní podnik Karlovy Vary a.s.</v>
      </c>
      <c r="G92" s="42"/>
      <c r="H92" s="42"/>
      <c r="I92" s="34" t="s">
        <v>31</v>
      </c>
      <c r="J92" s="38" t="str">
        <f>E19</f>
        <v>Ing. Jan Jablončík</v>
      </c>
      <c r="K92" s="42"/>
      <c r="L92" s="13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5.15" customHeight="1">
      <c r="A93" s="40"/>
      <c r="B93" s="41"/>
      <c r="C93" s="34" t="s">
        <v>29</v>
      </c>
      <c r="D93" s="42"/>
      <c r="E93" s="42"/>
      <c r="F93" s="29" t="str">
        <f>IF(E16="","",E16)</f>
        <v>Vyplň údaj</v>
      </c>
      <c r="G93" s="42"/>
      <c r="H93" s="42"/>
      <c r="I93" s="34" t="s">
        <v>34</v>
      </c>
      <c r="J93" s="38" t="str">
        <f>E22</f>
        <v>Bc. Martin Frous</v>
      </c>
      <c r="K93" s="42"/>
      <c r="L93" s="13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0.32" customHeight="1">
      <c r="A94" s="40"/>
      <c r="B94" s="41"/>
      <c r="C94" s="42"/>
      <c r="D94" s="42"/>
      <c r="E94" s="42"/>
      <c r="F94" s="42"/>
      <c r="G94" s="42"/>
      <c r="H94" s="42"/>
      <c r="I94" s="42"/>
      <c r="J94" s="42"/>
      <c r="K94" s="42"/>
      <c r="L94" s="13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11" customFormat="1" ht="29.28" customHeight="1">
      <c r="A95" s="172"/>
      <c r="B95" s="173"/>
      <c r="C95" s="174" t="s">
        <v>109</v>
      </c>
      <c r="D95" s="175" t="s">
        <v>57</v>
      </c>
      <c r="E95" s="175" t="s">
        <v>53</v>
      </c>
      <c r="F95" s="175" t="s">
        <v>54</v>
      </c>
      <c r="G95" s="175" t="s">
        <v>110</v>
      </c>
      <c r="H95" s="175" t="s">
        <v>111</v>
      </c>
      <c r="I95" s="175" t="s">
        <v>112</v>
      </c>
      <c r="J95" s="175" t="s">
        <v>83</v>
      </c>
      <c r="K95" s="176" t="s">
        <v>113</v>
      </c>
      <c r="L95" s="177"/>
      <c r="M95" s="94" t="s">
        <v>19</v>
      </c>
      <c r="N95" s="95" t="s">
        <v>42</v>
      </c>
      <c r="O95" s="95" t="s">
        <v>114</v>
      </c>
      <c r="P95" s="95" t="s">
        <v>115</v>
      </c>
      <c r="Q95" s="95" t="s">
        <v>116</v>
      </c>
      <c r="R95" s="95" t="s">
        <v>117</v>
      </c>
      <c r="S95" s="95" t="s">
        <v>118</v>
      </c>
      <c r="T95" s="96" t="s">
        <v>119</v>
      </c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</row>
    <row r="96" s="2" customFormat="1" ht="22.8" customHeight="1">
      <c r="A96" s="40"/>
      <c r="B96" s="41"/>
      <c r="C96" s="101" t="s">
        <v>120</v>
      </c>
      <c r="D96" s="42"/>
      <c r="E96" s="42"/>
      <c r="F96" s="42"/>
      <c r="G96" s="42"/>
      <c r="H96" s="42"/>
      <c r="I96" s="42"/>
      <c r="J96" s="178">
        <f>BK96</f>
        <v>0</v>
      </c>
      <c r="K96" s="42"/>
      <c r="L96" s="46"/>
      <c r="M96" s="97"/>
      <c r="N96" s="179"/>
      <c r="O96" s="98"/>
      <c r="P96" s="180">
        <f>P97+P539+P904</f>
        <v>0</v>
      </c>
      <c r="Q96" s="98"/>
      <c r="R96" s="180">
        <f>R97+R539+R904</f>
        <v>124.48701427000002</v>
      </c>
      <c r="S96" s="98"/>
      <c r="T96" s="181">
        <f>T97+T539+T904</f>
        <v>53.686744699999998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71</v>
      </c>
      <c r="AU96" s="19" t="s">
        <v>84</v>
      </c>
      <c r="BK96" s="182">
        <f>BK97+BK539+BK904</f>
        <v>0</v>
      </c>
    </row>
    <row r="97" s="12" customFormat="1" ht="25.92" customHeight="1">
      <c r="A97" s="12"/>
      <c r="B97" s="183"/>
      <c r="C97" s="184"/>
      <c r="D97" s="185" t="s">
        <v>71</v>
      </c>
      <c r="E97" s="186" t="s">
        <v>121</v>
      </c>
      <c r="F97" s="186" t="s">
        <v>122</v>
      </c>
      <c r="G97" s="184"/>
      <c r="H97" s="184"/>
      <c r="I97" s="187"/>
      <c r="J97" s="188">
        <f>BK97</f>
        <v>0</v>
      </c>
      <c r="K97" s="184"/>
      <c r="L97" s="189"/>
      <c r="M97" s="190"/>
      <c r="N97" s="191"/>
      <c r="O97" s="191"/>
      <c r="P97" s="192">
        <f>P98+P153+P160+P421+P521+P535</f>
        <v>0</v>
      </c>
      <c r="Q97" s="191"/>
      <c r="R97" s="192">
        <f>R98+R153+R160+R421+R521+R535</f>
        <v>117.38262958000001</v>
      </c>
      <c r="S97" s="191"/>
      <c r="T97" s="193">
        <f>T98+T153+T160+T421+T521+T535</f>
        <v>48.2538579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94" t="s">
        <v>77</v>
      </c>
      <c r="AT97" s="195" t="s">
        <v>71</v>
      </c>
      <c r="AU97" s="195" t="s">
        <v>72</v>
      </c>
      <c r="AY97" s="194" t="s">
        <v>123</v>
      </c>
      <c r="BK97" s="196">
        <f>BK98+BK153+BK160+BK421+BK521+BK535</f>
        <v>0</v>
      </c>
    </row>
    <row r="98" s="12" customFormat="1" ht="22.8" customHeight="1">
      <c r="A98" s="12"/>
      <c r="B98" s="183"/>
      <c r="C98" s="184"/>
      <c r="D98" s="185" t="s">
        <v>71</v>
      </c>
      <c r="E98" s="197" t="s">
        <v>77</v>
      </c>
      <c r="F98" s="197" t="s">
        <v>124</v>
      </c>
      <c r="G98" s="184"/>
      <c r="H98" s="184"/>
      <c r="I98" s="187"/>
      <c r="J98" s="198">
        <f>BK98</f>
        <v>0</v>
      </c>
      <c r="K98" s="184"/>
      <c r="L98" s="189"/>
      <c r="M98" s="190"/>
      <c r="N98" s="191"/>
      <c r="O98" s="191"/>
      <c r="P98" s="192">
        <f>SUM(P99:P152)</f>
        <v>0</v>
      </c>
      <c r="Q98" s="191"/>
      <c r="R98" s="192">
        <f>SUM(R99:R152)</f>
        <v>64.389279000000002</v>
      </c>
      <c r="S98" s="191"/>
      <c r="T98" s="193">
        <f>SUM(T99:T152)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4" t="s">
        <v>77</v>
      </c>
      <c r="AT98" s="195" t="s">
        <v>71</v>
      </c>
      <c r="AU98" s="195" t="s">
        <v>77</v>
      </c>
      <c r="AY98" s="194" t="s">
        <v>123</v>
      </c>
      <c r="BK98" s="196">
        <f>SUM(BK99:BK152)</f>
        <v>0</v>
      </c>
    </row>
    <row r="99" s="2" customFormat="1" ht="37.8" customHeight="1">
      <c r="A99" s="40"/>
      <c r="B99" s="41"/>
      <c r="C99" s="199" t="s">
        <v>77</v>
      </c>
      <c r="D99" s="199" t="s">
        <v>125</v>
      </c>
      <c r="E99" s="200" t="s">
        <v>126</v>
      </c>
      <c r="F99" s="201" t="s">
        <v>127</v>
      </c>
      <c r="G99" s="202" t="s">
        <v>128</v>
      </c>
      <c r="H99" s="203">
        <v>40.137</v>
      </c>
      <c r="I99" s="204"/>
      <c r="J99" s="205">
        <f>ROUND(I99*H99,2)</f>
        <v>0</v>
      </c>
      <c r="K99" s="201" t="s">
        <v>129</v>
      </c>
      <c r="L99" s="46"/>
      <c r="M99" s="206" t="s">
        <v>19</v>
      </c>
      <c r="N99" s="207" t="s">
        <v>43</v>
      </c>
      <c r="O99" s="86"/>
      <c r="P99" s="208">
        <f>O99*H99</f>
        <v>0</v>
      </c>
      <c r="Q99" s="208">
        <v>0</v>
      </c>
      <c r="R99" s="208">
        <f>Q99*H99</f>
        <v>0</v>
      </c>
      <c r="S99" s="208">
        <v>0</v>
      </c>
      <c r="T99" s="209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0" t="s">
        <v>130</v>
      </c>
      <c r="AT99" s="210" t="s">
        <v>125</v>
      </c>
      <c r="AU99" s="210" t="s">
        <v>79</v>
      </c>
      <c r="AY99" s="19" t="s">
        <v>123</v>
      </c>
      <c r="BE99" s="211">
        <f>IF(N99="základní",J99,0)</f>
        <v>0</v>
      </c>
      <c r="BF99" s="211">
        <f>IF(N99="snížená",J99,0)</f>
        <v>0</v>
      </c>
      <c r="BG99" s="211">
        <f>IF(N99="zákl. přenesená",J99,0)</f>
        <v>0</v>
      </c>
      <c r="BH99" s="211">
        <f>IF(N99="sníž. přenesená",J99,0)</f>
        <v>0</v>
      </c>
      <c r="BI99" s="211">
        <f>IF(N99="nulová",J99,0)</f>
        <v>0</v>
      </c>
      <c r="BJ99" s="19" t="s">
        <v>77</v>
      </c>
      <c r="BK99" s="211">
        <f>ROUND(I99*H99,2)</f>
        <v>0</v>
      </c>
      <c r="BL99" s="19" t="s">
        <v>130</v>
      </c>
      <c r="BM99" s="210" t="s">
        <v>131</v>
      </c>
    </row>
    <row r="100" s="2" customFormat="1">
      <c r="A100" s="40"/>
      <c r="B100" s="41"/>
      <c r="C100" s="42"/>
      <c r="D100" s="212" t="s">
        <v>132</v>
      </c>
      <c r="E100" s="42"/>
      <c r="F100" s="213" t="s">
        <v>133</v>
      </c>
      <c r="G100" s="42"/>
      <c r="H100" s="42"/>
      <c r="I100" s="214"/>
      <c r="J100" s="42"/>
      <c r="K100" s="42"/>
      <c r="L100" s="46"/>
      <c r="M100" s="215"/>
      <c r="N100" s="216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79</v>
      </c>
    </row>
    <row r="101" s="2" customFormat="1">
      <c r="A101" s="40"/>
      <c r="B101" s="41"/>
      <c r="C101" s="42"/>
      <c r="D101" s="217" t="s">
        <v>134</v>
      </c>
      <c r="E101" s="42"/>
      <c r="F101" s="218" t="s">
        <v>135</v>
      </c>
      <c r="G101" s="42"/>
      <c r="H101" s="42"/>
      <c r="I101" s="214"/>
      <c r="J101" s="42"/>
      <c r="K101" s="42"/>
      <c r="L101" s="46"/>
      <c r="M101" s="215"/>
      <c r="N101" s="216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79</v>
      </c>
    </row>
    <row r="102" s="13" customFormat="1">
      <c r="A102" s="13"/>
      <c r="B102" s="219"/>
      <c r="C102" s="220"/>
      <c r="D102" s="212" t="s">
        <v>136</v>
      </c>
      <c r="E102" s="221" t="s">
        <v>19</v>
      </c>
      <c r="F102" s="222" t="s">
        <v>137</v>
      </c>
      <c r="G102" s="220"/>
      <c r="H102" s="223">
        <v>17.318000000000001</v>
      </c>
      <c r="I102" s="224"/>
      <c r="J102" s="220"/>
      <c r="K102" s="220"/>
      <c r="L102" s="225"/>
      <c r="M102" s="226"/>
      <c r="N102" s="227"/>
      <c r="O102" s="227"/>
      <c r="P102" s="227"/>
      <c r="Q102" s="227"/>
      <c r="R102" s="227"/>
      <c r="S102" s="227"/>
      <c r="T102" s="228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9" t="s">
        <v>136</v>
      </c>
      <c r="AU102" s="229" t="s">
        <v>79</v>
      </c>
      <c r="AV102" s="13" t="s">
        <v>79</v>
      </c>
      <c r="AW102" s="13" t="s">
        <v>33</v>
      </c>
      <c r="AX102" s="13" t="s">
        <v>72</v>
      </c>
      <c r="AY102" s="229" t="s">
        <v>123</v>
      </c>
    </row>
    <row r="103" s="13" customFormat="1">
      <c r="A103" s="13"/>
      <c r="B103" s="219"/>
      <c r="C103" s="220"/>
      <c r="D103" s="212" t="s">
        <v>136</v>
      </c>
      <c r="E103" s="221" t="s">
        <v>19</v>
      </c>
      <c r="F103" s="222" t="s">
        <v>138</v>
      </c>
      <c r="G103" s="220"/>
      <c r="H103" s="223">
        <v>22.818999999999999</v>
      </c>
      <c r="I103" s="224"/>
      <c r="J103" s="220"/>
      <c r="K103" s="220"/>
      <c r="L103" s="225"/>
      <c r="M103" s="226"/>
      <c r="N103" s="227"/>
      <c r="O103" s="227"/>
      <c r="P103" s="227"/>
      <c r="Q103" s="227"/>
      <c r="R103" s="227"/>
      <c r="S103" s="227"/>
      <c r="T103" s="228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9" t="s">
        <v>136</v>
      </c>
      <c r="AU103" s="229" t="s">
        <v>79</v>
      </c>
      <c r="AV103" s="13" t="s">
        <v>79</v>
      </c>
      <c r="AW103" s="13" t="s">
        <v>33</v>
      </c>
      <c r="AX103" s="13" t="s">
        <v>72</v>
      </c>
      <c r="AY103" s="229" t="s">
        <v>123</v>
      </c>
    </row>
    <row r="104" s="14" customFormat="1">
      <c r="A104" s="14"/>
      <c r="B104" s="230"/>
      <c r="C104" s="231"/>
      <c r="D104" s="212" t="s">
        <v>136</v>
      </c>
      <c r="E104" s="232" t="s">
        <v>19</v>
      </c>
      <c r="F104" s="233" t="s">
        <v>139</v>
      </c>
      <c r="G104" s="231"/>
      <c r="H104" s="234">
        <v>40.137</v>
      </c>
      <c r="I104" s="235"/>
      <c r="J104" s="231"/>
      <c r="K104" s="231"/>
      <c r="L104" s="236"/>
      <c r="M104" s="237"/>
      <c r="N104" s="238"/>
      <c r="O104" s="238"/>
      <c r="P104" s="238"/>
      <c r="Q104" s="238"/>
      <c r="R104" s="238"/>
      <c r="S104" s="238"/>
      <c r="T104" s="239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0" t="s">
        <v>136</v>
      </c>
      <c r="AU104" s="240" t="s">
        <v>79</v>
      </c>
      <c r="AV104" s="14" t="s">
        <v>130</v>
      </c>
      <c r="AW104" s="14" t="s">
        <v>33</v>
      </c>
      <c r="AX104" s="14" t="s">
        <v>77</v>
      </c>
      <c r="AY104" s="240" t="s">
        <v>123</v>
      </c>
    </row>
    <row r="105" s="2" customFormat="1" ht="37.8" customHeight="1">
      <c r="A105" s="40"/>
      <c r="B105" s="41"/>
      <c r="C105" s="199" t="s">
        <v>79</v>
      </c>
      <c r="D105" s="199" t="s">
        <v>125</v>
      </c>
      <c r="E105" s="200" t="s">
        <v>140</v>
      </c>
      <c r="F105" s="201" t="s">
        <v>141</v>
      </c>
      <c r="G105" s="202" t="s">
        <v>128</v>
      </c>
      <c r="H105" s="203">
        <v>20.07</v>
      </c>
      <c r="I105" s="204"/>
      <c r="J105" s="205">
        <f>ROUND(I105*H105,2)</f>
        <v>0</v>
      </c>
      <c r="K105" s="201" t="s">
        <v>129</v>
      </c>
      <c r="L105" s="46"/>
      <c r="M105" s="206" t="s">
        <v>19</v>
      </c>
      <c r="N105" s="207" t="s">
        <v>43</v>
      </c>
      <c r="O105" s="86"/>
      <c r="P105" s="208">
        <f>O105*H105</f>
        <v>0</v>
      </c>
      <c r="Q105" s="208">
        <v>0</v>
      </c>
      <c r="R105" s="208">
        <f>Q105*H105</f>
        <v>0</v>
      </c>
      <c r="S105" s="208">
        <v>0</v>
      </c>
      <c r="T105" s="209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0" t="s">
        <v>130</v>
      </c>
      <c r="AT105" s="210" t="s">
        <v>125</v>
      </c>
      <c r="AU105" s="210" t="s">
        <v>79</v>
      </c>
      <c r="AY105" s="19" t="s">
        <v>123</v>
      </c>
      <c r="BE105" s="211">
        <f>IF(N105="základní",J105,0)</f>
        <v>0</v>
      </c>
      <c r="BF105" s="211">
        <f>IF(N105="snížená",J105,0)</f>
        <v>0</v>
      </c>
      <c r="BG105" s="211">
        <f>IF(N105="zákl. přenesená",J105,0)</f>
        <v>0</v>
      </c>
      <c r="BH105" s="211">
        <f>IF(N105="sníž. přenesená",J105,0)</f>
        <v>0</v>
      </c>
      <c r="BI105" s="211">
        <f>IF(N105="nulová",J105,0)</f>
        <v>0</v>
      </c>
      <c r="BJ105" s="19" t="s">
        <v>77</v>
      </c>
      <c r="BK105" s="211">
        <f>ROUND(I105*H105,2)</f>
        <v>0</v>
      </c>
      <c r="BL105" s="19" t="s">
        <v>130</v>
      </c>
      <c r="BM105" s="210" t="s">
        <v>142</v>
      </c>
    </row>
    <row r="106" s="2" customFormat="1">
      <c r="A106" s="40"/>
      <c r="B106" s="41"/>
      <c r="C106" s="42"/>
      <c r="D106" s="212" t="s">
        <v>132</v>
      </c>
      <c r="E106" s="42"/>
      <c r="F106" s="213" t="s">
        <v>143</v>
      </c>
      <c r="G106" s="42"/>
      <c r="H106" s="42"/>
      <c r="I106" s="214"/>
      <c r="J106" s="42"/>
      <c r="K106" s="42"/>
      <c r="L106" s="46"/>
      <c r="M106" s="215"/>
      <c r="N106" s="216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79</v>
      </c>
    </row>
    <row r="107" s="2" customFormat="1">
      <c r="A107" s="40"/>
      <c r="B107" s="41"/>
      <c r="C107" s="42"/>
      <c r="D107" s="217" t="s">
        <v>134</v>
      </c>
      <c r="E107" s="42"/>
      <c r="F107" s="218" t="s">
        <v>144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79</v>
      </c>
    </row>
    <row r="108" s="2" customFormat="1" ht="37.8" customHeight="1">
      <c r="A108" s="40"/>
      <c r="B108" s="41"/>
      <c r="C108" s="199" t="s">
        <v>145</v>
      </c>
      <c r="D108" s="199" t="s">
        <v>125</v>
      </c>
      <c r="E108" s="200" t="s">
        <v>146</v>
      </c>
      <c r="F108" s="201" t="s">
        <v>147</v>
      </c>
      <c r="G108" s="202" t="s">
        <v>128</v>
      </c>
      <c r="H108" s="203">
        <v>100.34999999999999</v>
      </c>
      <c r="I108" s="204"/>
      <c r="J108" s="205">
        <f>ROUND(I108*H108,2)</f>
        <v>0</v>
      </c>
      <c r="K108" s="201" t="s">
        <v>129</v>
      </c>
      <c r="L108" s="46"/>
      <c r="M108" s="206" t="s">
        <v>19</v>
      </c>
      <c r="N108" s="207" t="s">
        <v>43</v>
      </c>
      <c r="O108" s="86"/>
      <c r="P108" s="208">
        <f>O108*H108</f>
        <v>0</v>
      </c>
      <c r="Q108" s="208">
        <v>0</v>
      </c>
      <c r="R108" s="208">
        <f>Q108*H108</f>
        <v>0</v>
      </c>
      <c r="S108" s="208">
        <v>0</v>
      </c>
      <c r="T108" s="209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0" t="s">
        <v>130</v>
      </c>
      <c r="AT108" s="210" t="s">
        <v>125</v>
      </c>
      <c r="AU108" s="210" t="s">
        <v>79</v>
      </c>
      <c r="AY108" s="19" t="s">
        <v>123</v>
      </c>
      <c r="BE108" s="211">
        <f>IF(N108="základní",J108,0)</f>
        <v>0</v>
      </c>
      <c r="BF108" s="211">
        <f>IF(N108="snížená",J108,0)</f>
        <v>0</v>
      </c>
      <c r="BG108" s="211">
        <f>IF(N108="zákl. přenesená",J108,0)</f>
        <v>0</v>
      </c>
      <c r="BH108" s="211">
        <f>IF(N108="sníž. přenesená",J108,0)</f>
        <v>0</v>
      </c>
      <c r="BI108" s="211">
        <f>IF(N108="nulová",J108,0)</f>
        <v>0</v>
      </c>
      <c r="BJ108" s="19" t="s">
        <v>77</v>
      </c>
      <c r="BK108" s="211">
        <f>ROUND(I108*H108,2)</f>
        <v>0</v>
      </c>
      <c r="BL108" s="19" t="s">
        <v>130</v>
      </c>
      <c r="BM108" s="210" t="s">
        <v>148</v>
      </c>
    </row>
    <row r="109" s="2" customFormat="1">
      <c r="A109" s="40"/>
      <c r="B109" s="41"/>
      <c r="C109" s="42"/>
      <c r="D109" s="212" t="s">
        <v>132</v>
      </c>
      <c r="E109" s="42"/>
      <c r="F109" s="213" t="s">
        <v>149</v>
      </c>
      <c r="G109" s="42"/>
      <c r="H109" s="42"/>
      <c r="I109" s="214"/>
      <c r="J109" s="42"/>
      <c r="K109" s="42"/>
      <c r="L109" s="46"/>
      <c r="M109" s="215"/>
      <c r="N109" s="216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79</v>
      </c>
    </row>
    <row r="110" s="2" customFormat="1">
      <c r="A110" s="40"/>
      <c r="B110" s="41"/>
      <c r="C110" s="42"/>
      <c r="D110" s="217" t="s">
        <v>134</v>
      </c>
      <c r="E110" s="42"/>
      <c r="F110" s="218" t="s">
        <v>150</v>
      </c>
      <c r="G110" s="42"/>
      <c r="H110" s="42"/>
      <c r="I110" s="214"/>
      <c r="J110" s="42"/>
      <c r="K110" s="42"/>
      <c r="L110" s="46"/>
      <c r="M110" s="215"/>
      <c r="N110" s="216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79</v>
      </c>
    </row>
    <row r="111" s="13" customFormat="1">
      <c r="A111" s="13"/>
      <c r="B111" s="219"/>
      <c r="C111" s="220"/>
      <c r="D111" s="212" t="s">
        <v>136</v>
      </c>
      <c r="E111" s="221" t="s">
        <v>19</v>
      </c>
      <c r="F111" s="222" t="s">
        <v>151</v>
      </c>
      <c r="G111" s="220"/>
      <c r="H111" s="223">
        <v>100.34999999999999</v>
      </c>
      <c r="I111" s="224"/>
      <c r="J111" s="220"/>
      <c r="K111" s="220"/>
      <c r="L111" s="225"/>
      <c r="M111" s="226"/>
      <c r="N111" s="227"/>
      <c r="O111" s="227"/>
      <c r="P111" s="227"/>
      <c r="Q111" s="227"/>
      <c r="R111" s="227"/>
      <c r="S111" s="227"/>
      <c r="T111" s="228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29" t="s">
        <v>136</v>
      </c>
      <c r="AU111" s="229" t="s">
        <v>79</v>
      </c>
      <c r="AV111" s="13" t="s">
        <v>79</v>
      </c>
      <c r="AW111" s="13" t="s">
        <v>33</v>
      </c>
      <c r="AX111" s="13" t="s">
        <v>77</v>
      </c>
      <c r="AY111" s="229" t="s">
        <v>123</v>
      </c>
    </row>
    <row r="112" s="2" customFormat="1" ht="37.8" customHeight="1">
      <c r="A112" s="40"/>
      <c r="B112" s="41"/>
      <c r="C112" s="199" t="s">
        <v>130</v>
      </c>
      <c r="D112" s="199" t="s">
        <v>125</v>
      </c>
      <c r="E112" s="200" t="s">
        <v>152</v>
      </c>
      <c r="F112" s="201" t="s">
        <v>153</v>
      </c>
      <c r="G112" s="202" t="s">
        <v>128</v>
      </c>
      <c r="H112" s="203">
        <v>20.07</v>
      </c>
      <c r="I112" s="204"/>
      <c r="J112" s="205">
        <f>ROUND(I112*H112,2)</f>
        <v>0</v>
      </c>
      <c r="K112" s="201" t="s">
        <v>129</v>
      </c>
      <c r="L112" s="46"/>
      <c r="M112" s="206" t="s">
        <v>19</v>
      </c>
      <c r="N112" s="207" t="s">
        <v>43</v>
      </c>
      <c r="O112" s="86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130</v>
      </c>
      <c r="AT112" s="210" t="s">
        <v>125</v>
      </c>
      <c r="AU112" s="210" t="s">
        <v>79</v>
      </c>
      <c r="AY112" s="19" t="s">
        <v>123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77</v>
      </c>
      <c r="BK112" s="211">
        <f>ROUND(I112*H112,2)</f>
        <v>0</v>
      </c>
      <c r="BL112" s="19" t="s">
        <v>130</v>
      </c>
      <c r="BM112" s="210" t="s">
        <v>154</v>
      </c>
    </row>
    <row r="113" s="2" customFormat="1">
      <c r="A113" s="40"/>
      <c r="B113" s="41"/>
      <c r="C113" s="42"/>
      <c r="D113" s="212" t="s">
        <v>132</v>
      </c>
      <c r="E113" s="42"/>
      <c r="F113" s="213" t="s">
        <v>155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79</v>
      </c>
    </row>
    <row r="114" s="2" customFormat="1">
      <c r="A114" s="40"/>
      <c r="B114" s="41"/>
      <c r="C114" s="42"/>
      <c r="D114" s="217" t="s">
        <v>134</v>
      </c>
      <c r="E114" s="42"/>
      <c r="F114" s="218" t="s">
        <v>156</v>
      </c>
      <c r="G114" s="42"/>
      <c r="H114" s="42"/>
      <c r="I114" s="214"/>
      <c r="J114" s="42"/>
      <c r="K114" s="42"/>
      <c r="L114" s="46"/>
      <c r="M114" s="215"/>
      <c r="N114" s="216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134</v>
      </c>
      <c r="AU114" s="19" t="s">
        <v>79</v>
      </c>
    </row>
    <row r="115" s="2" customFormat="1" ht="37.8" customHeight="1">
      <c r="A115" s="40"/>
      <c r="B115" s="41"/>
      <c r="C115" s="199" t="s">
        <v>157</v>
      </c>
      <c r="D115" s="199" t="s">
        <v>125</v>
      </c>
      <c r="E115" s="200" t="s">
        <v>158</v>
      </c>
      <c r="F115" s="201" t="s">
        <v>159</v>
      </c>
      <c r="G115" s="202" t="s">
        <v>128</v>
      </c>
      <c r="H115" s="203">
        <v>301.05000000000001</v>
      </c>
      <c r="I115" s="204"/>
      <c r="J115" s="205">
        <f>ROUND(I115*H115,2)</f>
        <v>0</v>
      </c>
      <c r="K115" s="201" t="s">
        <v>129</v>
      </c>
      <c r="L115" s="46"/>
      <c r="M115" s="206" t="s">
        <v>19</v>
      </c>
      <c r="N115" s="207" t="s">
        <v>43</v>
      </c>
      <c r="O115" s="86"/>
      <c r="P115" s="208">
        <f>O115*H115</f>
        <v>0</v>
      </c>
      <c r="Q115" s="208">
        <v>0</v>
      </c>
      <c r="R115" s="208">
        <f>Q115*H115</f>
        <v>0</v>
      </c>
      <c r="S115" s="208">
        <v>0</v>
      </c>
      <c r="T115" s="209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0" t="s">
        <v>130</v>
      </c>
      <c r="AT115" s="210" t="s">
        <v>125</v>
      </c>
      <c r="AU115" s="210" t="s">
        <v>79</v>
      </c>
      <c r="AY115" s="19" t="s">
        <v>123</v>
      </c>
      <c r="BE115" s="211">
        <f>IF(N115="základní",J115,0)</f>
        <v>0</v>
      </c>
      <c r="BF115" s="211">
        <f>IF(N115="snížená",J115,0)</f>
        <v>0</v>
      </c>
      <c r="BG115" s="211">
        <f>IF(N115="zákl. přenesená",J115,0)</f>
        <v>0</v>
      </c>
      <c r="BH115" s="211">
        <f>IF(N115="sníž. přenesená",J115,0)</f>
        <v>0</v>
      </c>
      <c r="BI115" s="211">
        <f>IF(N115="nulová",J115,0)</f>
        <v>0</v>
      </c>
      <c r="BJ115" s="19" t="s">
        <v>77</v>
      </c>
      <c r="BK115" s="211">
        <f>ROUND(I115*H115,2)</f>
        <v>0</v>
      </c>
      <c r="BL115" s="19" t="s">
        <v>130</v>
      </c>
      <c r="BM115" s="210" t="s">
        <v>160</v>
      </c>
    </row>
    <row r="116" s="2" customFormat="1">
      <c r="A116" s="40"/>
      <c r="B116" s="41"/>
      <c r="C116" s="42"/>
      <c r="D116" s="212" t="s">
        <v>132</v>
      </c>
      <c r="E116" s="42"/>
      <c r="F116" s="213" t="s">
        <v>161</v>
      </c>
      <c r="G116" s="42"/>
      <c r="H116" s="42"/>
      <c r="I116" s="214"/>
      <c r="J116" s="42"/>
      <c r="K116" s="42"/>
      <c r="L116" s="46"/>
      <c r="M116" s="215"/>
      <c r="N116" s="216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79</v>
      </c>
    </row>
    <row r="117" s="2" customFormat="1">
      <c r="A117" s="40"/>
      <c r="B117" s="41"/>
      <c r="C117" s="42"/>
      <c r="D117" s="217" t="s">
        <v>134</v>
      </c>
      <c r="E117" s="42"/>
      <c r="F117" s="218" t="s">
        <v>162</v>
      </c>
      <c r="G117" s="42"/>
      <c r="H117" s="42"/>
      <c r="I117" s="214"/>
      <c r="J117" s="42"/>
      <c r="K117" s="42"/>
      <c r="L117" s="46"/>
      <c r="M117" s="215"/>
      <c r="N117" s="216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134</v>
      </c>
      <c r="AU117" s="19" t="s">
        <v>79</v>
      </c>
    </row>
    <row r="118" s="13" customFormat="1">
      <c r="A118" s="13"/>
      <c r="B118" s="219"/>
      <c r="C118" s="220"/>
      <c r="D118" s="212" t="s">
        <v>136</v>
      </c>
      <c r="E118" s="221" t="s">
        <v>19</v>
      </c>
      <c r="F118" s="222" t="s">
        <v>163</v>
      </c>
      <c r="G118" s="220"/>
      <c r="H118" s="223">
        <v>301.05000000000001</v>
      </c>
      <c r="I118" s="224"/>
      <c r="J118" s="220"/>
      <c r="K118" s="220"/>
      <c r="L118" s="225"/>
      <c r="M118" s="226"/>
      <c r="N118" s="227"/>
      <c r="O118" s="227"/>
      <c r="P118" s="227"/>
      <c r="Q118" s="227"/>
      <c r="R118" s="227"/>
      <c r="S118" s="227"/>
      <c r="T118" s="228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29" t="s">
        <v>136</v>
      </c>
      <c r="AU118" s="229" t="s">
        <v>79</v>
      </c>
      <c r="AV118" s="13" t="s">
        <v>79</v>
      </c>
      <c r="AW118" s="13" t="s">
        <v>33</v>
      </c>
      <c r="AX118" s="13" t="s">
        <v>77</v>
      </c>
      <c r="AY118" s="229" t="s">
        <v>123</v>
      </c>
    </row>
    <row r="119" s="2" customFormat="1" ht="24.15" customHeight="1">
      <c r="A119" s="40"/>
      <c r="B119" s="41"/>
      <c r="C119" s="199" t="s">
        <v>164</v>
      </c>
      <c r="D119" s="199" t="s">
        <v>125</v>
      </c>
      <c r="E119" s="200" t="s">
        <v>165</v>
      </c>
      <c r="F119" s="201" t="s">
        <v>166</v>
      </c>
      <c r="G119" s="202" t="s">
        <v>128</v>
      </c>
      <c r="H119" s="203">
        <v>20.07</v>
      </c>
      <c r="I119" s="204"/>
      <c r="J119" s="205">
        <f>ROUND(I119*H119,2)</f>
        <v>0</v>
      </c>
      <c r="K119" s="201" t="s">
        <v>129</v>
      </c>
      <c r="L119" s="46"/>
      <c r="M119" s="206" t="s">
        <v>19</v>
      </c>
      <c r="N119" s="207" t="s">
        <v>43</v>
      </c>
      <c r="O119" s="86"/>
      <c r="P119" s="208">
        <f>O119*H119</f>
        <v>0</v>
      </c>
      <c r="Q119" s="208">
        <v>0</v>
      </c>
      <c r="R119" s="208">
        <f>Q119*H119</f>
        <v>0</v>
      </c>
      <c r="S119" s="208">
        <v>0</v>
      </c>
      <c r="T119" s="20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0" t="s">
        <v>130</v>
      </c>
      <c r="AT119" s="210" t="s">
        <v>125</v>
      </c>
      <c r="AU119" s="210" t="s">
        <v>79</v>
      </c>
      <c r="AY119" s="19" t="s">
        <v>123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9" t="s">
        <v>77</v>
      </c>
      <c r="BK119" s="211">
        <f>ROUND(I119*H119,2)</f>
        <v>0</v>
      </c>
      <c r="BL119" s="19" t="s">
        <v>130</v>
      </c>
      <c r="BM119" s="210" t="s">
        <v>167</v>
      </c>
    </row>
    <row r="120" s="2" customFormat="1">
      <c r="A120" s="40"/>
      <c r="B120" s="41"/>
      <c r="C120" s="42"/>
      <c r="D120" s="212" t="s">
        <v>132</v>
      </c>
      <c r="E120" s="42"/>
      <c r="F120" s="213" t="s">
        <v>168</v>
      </c>
      <c r="G120" s="42"/>
      <c r="H120" s="42"/>
      <c r="I120" s="214"/>
      <c r="J120" s="42"/>
      <c r="K120" s="42"/>
      <c r="L120" s="46"/>
      <c r="M120" s="215"/>
      <c r="N120" s="21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79</v>
      </c>
    </row>
    <row r="121" s="2" customFormat="1">
      <c r="A121" s="40"/>
      <c r="B121" s="41"/>
      <c r="C121" s="42"/>
      <c r="D121" s="217" t="s">
        <v>134</v>
      </c>
      <c r="E121" s="42"/>
      <c r="F121" s="218" t="s">
        <v>169</v>
      </c>
      <c r="G121" s="42"/>
      <c r="H121" s="42"/>
      <c r="I121" s="214"/>
      <c r="J121" s="42"/>
      <c r="K121" s="42"/>
      <c r="L121" s="46"/>
      <c r="M121" s="215"/>
      <c r="N121" s="216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79</v>
      </c>
    </row>
    <row r="122" s="2" customFormat="1" ht="16.5" customHeight="1">
      <c r="A122" s="40"/>
      <c r="B122" s="41"/>
      <c r="C122" s="199" t="s">
        <v>170</v>
      </c>
      <c r="D122" s="199" t="s">
        <v>125</v>
      </c>
      <c r="E122" s="200" t="s">
        <v>171</v>
      </c>
      <c r="F122" s="201" t="s">
        <v>172</v>
      </c>
      <c r="G122" s="202" t="s">
        <v>128</v>
      </c>
      <c r="H122" s="203">
        <v>20.07</v>
      </c>
      <c r="I122" s="204"/>
      <c r="J122" s="205">
        <f>ROUND(I122*H122,2)</f>
        <v>0</v>
      </c>
      <c r="K122" s="201" t="s">
        <v>129</v>
      </c>
      <c r="L122" s="46"/>
      <c r="M122" s="206" t="s">
        <v>19</v>
      </c>
      <c r="N122" s="207" t="s">
        <v>43</v>
      </c>
      <c r="O122" s="86"/>
      <c r="P122" s="208">
        <f>O122*H122</f>
        <v>0</v>
      </c>
      <c r="Q122" s="208">
        <v>0</v>
      </c>
      <c r="R122" s="208">
        <f>Q122*H122</f>
        <v>0</v>
      </c>
      <c r="S122" s="208">
        <v>0</v>
      </c>
      <c r="T122" s="209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0" t="s">
        <v>130</v>
      </c>
      <c r="AT122" s="210" t="s">
        <v>125</v>
      </c>
      <c r="AU122" s="210" t="s">
        <v>79</v>
      </c>
      <c r="AY122" s="19" t="s">
        <v>123</v>
      </c>
      <c r="BE122" s="211">
        <f>IF(N122="základní",J122,0)</f>
        <v>0</v>
      </c>
      <c r="BF122" s="211">
        <f>IF(N122="snížená",J122,0)</f>
        <v>0</v>
      </c>
      <c r="BG122" s="211">
        <f>IF(N122="zákl. přenesená",J122,0)</f>
        <v>0</v>
      </c>
      <c r="BH122" s="211">
        <f>IF(N122="sníž. přenesená",J122,0)</f>
        <v>0</v>
      </c>
      <c r="BI122" s="211">
        <f>IF(N122="nulová",J122,0)</f>
        <v>0</v>
      </c>
      <c r="BJ122" s="19" t="s">
        <v>77</v>
      </c>
      <c r="BK122" s="211">
        <f>ROUND(I122*H122,2)</f>
        <v>0</v>
      </c>
      <c r="BL122" s="19" t="s">
        <v>130</v>
      </c>
      <c r="BM122" s="210" t="s">
        <v>173</v>
      </c>
    </row>
    <row r="123" s="2" customFormat="1">
      <c r="A123" s="40"/>
      <c r="B123" s="41"/>
      <c r="C123" s="42"/>
      <c r="D123" s="212" t="s">
        <v>132</v>
      </c>
      <c r="E123" s="42"/>
      <c r="F123" s="213" t="s">
        <v>174</v>
      </c>
      <c r="G123" s="42"/>
      <c r="H123" s="42"/>
      <c r="I123" s="214"/>
      <c r="J123" s="42"/>
      <c r="K123" s="42"/>
      <c r="L123" s="46"/>
      <c r="M123" s="215"/>
      <c r="N123" s="216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79</v>
      </c>
    </row>
    <row r="124" s="2" customFormat="1">
      <c r="A124" s="40"/>
      <c r="B124" s="41"/>
      <c r="C124" s="42"/>
      <c r="D124" s="217" t="s">
        <v>134</v>
      </c>
      <c r="E124" s="42"/>
      <c r="F124" s="218" t="s">
        <v>175</v>
      </c>
      <c r="G124" s="42"/>
      <c r="H124" s="42"/>
      <c r="I124" s="214"/>
      <c r="J124" s="42"/>
      <c r="K124" s="42"/>
      <c r="L124" s="46"/>
      <c r="M124" s="215"/>
      <c r="N124" s="216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134</v>
      </c>
      <c r="AU124" s="19" t="s">
        <v>79</v>
      </c>
    </row>
    <row r="125" s="2" customFormat="1" ht="33" customHeight="1">
      <c r="A125" s="40"/>
      <c r="B125" s="41"/>
      <c r="C125" s="199" t="s">
        <v>176</v>
      </c>
      <c r="D125" s="199" t="s">
        <v>125</v>
      </c>
      <c r="E125" s="200" t="s">
        <v>177</v>
      </c>
      <c r="F125" s="201" t="s">
        <v>178</v>
      </c>
      <c r="G125" s="202" t="s">
        <v>179</v>
      </c>
      <c r="H125" s="203">
        <v>38.133000000000003</v>
      </c>
      <c r="I125" s="204"/>
      <c r="J125" s="205">
        <f>ROUND(I125*H125,2)</f>
        <v>0</v>
      </c>
      <c r="K125" s="201" t="s">
        <v>129</v>
      </c>
      <c r="L125" s="46"/>
      <c r="M125" s="206" t="s">
        <v>19</v>
      </c>
      <c r="N125" s="207" t="s">
        <v>43</v>
      </c>
      <c r="O125" s="86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0" t="s">
        <v>130</v>
      </c>
      <c r="AT125" s="210" t="s">
        <v>125</v>
      </c>
      <c r="AU125" s="210" t="s">
        <v>79</v>
      </c>
      <c r="AY125" s="19" t="s">
        <v>123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9" t="s">
        <v>77</v>
      </c>
      <c r="BK125" s="211">
        <f>ROUND(I125*H125,2)</f>
        <v>0</v>
      </c>
      <c r="BL125" s="19" t="s">
        <v>130</v>
      </c>
      <c r="BM125" s="210" t="s">
        <v>180</v>
      </c>
    </row>
    <row r="126" s="2" customFormat="1">
      <c r="A126" s="40"/>
      <c r="B126" s="41"/>
      <c r="C126" s="42"/>
      <c r="D126" s="212" t="s">
        <v>132</v>
      </c>
      <c r="E126" s="42"/>
      <c r="F126" s="213" t="s">
        <v>181</v>
      </c>
      <c r="G126" s="42"/>
      <c r="H126" s="42"/>
      <c r="I126" s="214"/>
      <c r="J126" s="42"/>
      <c r="K126" s="42"/>
      <c r="L126" s="46"/>
      <c r="M126" s="215"/>
      <c r="N126" s="216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79</v>
      </c>
    </row>
    <row r="127" s="2" customFormat="1">
      <c r="A127" s="40"/>
      <c r="B127" s="41"/>
      <c r="C127" s="42"/>
      <c r="D127" s="217" t="s">
        <v>134</v>
      </c>
      <c r="E127" s="42"/>
      <c r="F127" s="218" t="s">
        <v>182</v>
      </c>
      <c r="G127" s="42"/>
      <c r="H127" s="42"/>
      <c r="I127" s="214"/>
      <c r="J127" s="42"/>
      <c r="K127" s="42"/>
      <c r="L127" s="46"/>
      <c r="M127" s="215"/>
      <c r="N127" s="216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134</v>
      </c>
      <c r="AU127" s="19" t="s">
        <v>79</v>
      </c>
    </row>
    <row r="128" s="13" customFormat="1">
      <c r="A128" s="13"/>
      <c r="B128" s="219"/>
      <c r="C128" s="220"/>
      <c r="D128" s="212" t="s">
        <v>136</v>
      </c>
      <c r="E128" s="221" t="s">
        <v>19</v>
      </c>
      <c r="F128" s="222" t="s">
        <v>183</v>
      </c>
      <c r="G128" s="220"/>
      <c r="H128" s="223">
        <v>38.133000000000003</v>
      </c>
      <c r="I128" s="224"/>
      <c r="J128" s="220"/>
      <c r="K128" s="220"/>
      <c r="L128" s="225"/>
      <c r="M128" s="226"/>
      <c r="N128" s="227"/>
      <c r="O128" s="227"/>
      <c r="P128" s="227"/>
      <c r="Q128" s="227"/>
      <c r="R128" s="227"/>
      <c r="S128" s="227"/>
      <c r="T128" s="228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29" t="s">
        <v>136</v>
      </c>
      <c r="AU128" s="229" t="s">
        <v>79</v>
      </c>
      <c r="AV128" s="13" t="s">
        <v>79</v>
      </c>
      <c r="AW128" s="13" t="s">
        <v>33</v>
      </c>
      <c r="AX128" s="13" t="s">
        <v>77</v>
      </c>
      <c r="AY128" s="229" t="s">
        <v>123</v>
      </c>
    </row>
    <row r="129" s="2" customFormat="1" ht="24.15" customHeight="1">
      <c r="A129" s="40"/>
      <c r="B129" s="41"/>
      <c r="C129" s="199" t="s">
        <v>184</v>
      </c>
      <c r="D129" s="199" t="s">
        <v>125</v>
      </c>
      <c r="E129" s="200" t="s">
        <v>185</v>
      </c>
      <c r="F129" s="201" t="s">
        <v>186</v>
      </c>
      <c r="G129" s="202" t="s">
        <v>128</v>
      </c>
      <c r="H129" s="203">
        <v>20.07</v>
      </c>
      <c r="I129" s="204"/>
      <c r="J129" s="205">
        <f>ROUND(I129*H129,2)</f>
        <v>0</v>
      </c>
      <c r="K129" s="201" t="s">
        <v>129</v>
      </c>
      <c r="L129" s="46"/>
      <c r="M129" s="206" t="s">
        <v>19</v>
      </c>
      <c r="N129" s="207" t="s">
        <v>43</v>
      </c>
      <c r="O129" s="86"/>
      <c r="P129" s="208">
        <f>O129*H129</f>
        <v>0</v>
      </c>
      <c r="Q129" s="208">
        <v>0</v>
      </c>
      <c r="R129" s="208">
        <f>Q129*H129</f>
        <v>0</v>
      </c>
      <c r="S129" s="208">
        <v>0</v>
      </c>
      <c r="T129" s="209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0" t="s">
        <v>130</v>
      </c>
      <c r="AT129" s="210" t="s">
        <v>125</v>
      </c>
      <c r="AU129" s="210" t="s">
        <v>79</v>
      </c>
      <c r="AY129" s="19" t="s">
        <v>123</v>
      </c>
      <c r="BE129" s="211">
        <f>IF(N129="základní",J129,0)</f>
        <v>0</v>
      </c>
      <c r="BF129" s="211">
        <f>IF(N129="snížená",J129,0)</f>
        <v>0</v>
      </c>
      <c r="BG129" s="211">
        <f>IF(N129="zákl. přenesená",J129,0)</f>
        <v>0</v>
      </c>
      <c r="BH129" s="211">
        <f>IF(N129="sníž. přenesená",J129,0)</f>
        <v>0</v>
      </c>
      <c r="BI129" s="211">
        <f>IF(N129="nulová",J129,0)</f>
        <v>0</v>
      </c>
      <c r="BJ129" s="19" t="s">
        <v>77</v>
      </c>
      <c r="BK129" s="211">
        <f>ROUND(I129*H129,2)</f>
        <v>0</v>
      </c>
      <c r="BL129" s="19" t="s">
        <v>130</v>
      </c>
      <c r="BM129" s="210" t="s">
        <v>187</v>
      </c>
    </row>
    <row r="130" s="2" customFormat="1">
      <c r="A130" s="40"/>
      <c r="B130" s="41"/>
      <c r="C130" s="42"/>
      <c r="D130" s="212" t="s">
        <v>132</v>
      </c>
      <c r="E130" s="42"/>
      <c r="F130" s="213" t="s">
        <v>188</v>
      </c>
      <c r="G130" s="42"/>
      <c r="H130" s="42"/>
      <c r="I130" s="214"/>
      <c r="J130" s="42"/>
      <c r="K130" s="42"/>
      <c r="L130" s="46"/>
      <c r="M130" s="215"/>
      <c r="N130" s="216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79</v>
      </c>
    </row>
    <row r="131" s="2" customFormat="1">
      <c r="A131" s="40"/>
      <c r="B131" s="41"/>
      <c r="C131" s="42"/>
      <c r="D131" s="217" t="s">
        <v>134</v>
      </c>
      <c r="E131" s="42"/>
      <c r="F131" s="218" t="s">
        <v>189</v>
      </c>
      <c r="G131" s="42"/>
      <c r="H131" s="42"/>
      <c r="I131" s="214"/>
      <c r="J131" s="42"/>
      <c r="K131" s="42"/>
      <c r="L131" s="46"/>
      <c r="M131" s="215"/>
      <c r="N131" s="216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134</v>
      </c>
      <c r="AU131" s="19" t="s">
        <v>79</v>
      </c>
    </row>
    <row r="132" s="2" customFormat="1" ht="16.5" customHeight="1">
      <c r="A132" s="40"/>
      <c r="B132" s="41"/>
      <c r="C132" s="241" t="s">
        <v>190</v>
      </c>
      <c r="D132" s="241" t="s">
        <v>191</v>
      </c>
      <c r="E132" s="242" t="s">
        <v>192</v>
      </c>
      <c r="F132" s="243" t="s">
        <v>193</v>
      </c>
      <c r="G132" s="244" t="s">
        <v>179</v>
      </c>
      <c r="H132" s="245">
        <v>40.140000000000001</v>
      </c>
      <c r="I132" s="246"/>
      <c r="J132" s="247">
        <f>ROUND(I132*H132,2)</f>
        <v>0</v>
      </c>
      <c r="K132" s="243" t="s">
        <v>129</v>
      </c>
      <c r="L132" s="248"/>
      <c r="M132" s="249" t="s">
        <v>19</v>
      </c>
      <c r="N132" s="250" t="s">
        <v>43</v>
      </c>
      <c r="O132" s="86"/>
      <c r="P132" s="208">
        <f>O132*H132</f>
        <v>0</v>
      </c>
      <c r="Q132" s="208">
        <v>1</v>
      </c>
      <c r="R132" s="208">
        <f>Q132*H132</f>
        <v>40.140000000000001</v>
      </c>
      <c r="S132" s="208">
        <v>0</v>
      </c>
      <c r="T132" s="209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0" t="s">
        <v>176</v>
      </c>
      <c r="AT132" s="210" t="s">
        <v>191</v>
      </c>
      <c r="AU132" s="210" t="s">
        <v>79</v>
      </c>
      <c r="AY132" s="19" t="s">
        <v>123</v>
      </c>
      <c r="BE132" s="211">
        <f>IF(N132="základní",J132,0)</f>
        <v>0</v>
      </c>
      <c r="BF132" s="211">
        <f>IF(N132="snížená",J132,0)</f>
        <v>0</v>
      </c>
      <c r="BG132" s="211">
        <f>IF(N132="zákl. přenesená",J132,0)</f>
        <v>0</v>
      </c>
      <c r="BH132" s="211">
        <f>IF(N132="sníž. přenesená",J132,0)</f>
        <v>0</v>
      </c>
      <c r="BI132" s="211">
        <f>IF(N132="nulová",J132,0)</f>
        <v>0</v>
      </c>
      <c r="BJ132" s="19" t="s">
        <v>77</v>
      </c>
      <c r="BK132" s="211">
        <f>ROUND(I132*H132,2)</f>
        <v>0</v>
      </c>
      <c r="BL132" s="19" t="s">
        <v>130</v>
      </c>
      <c r="BM132" s="210" t="s">
        <v>194</v>
      </c>
    </row>
    <row r="133" s="2" customFormat="1">
      <c r="A133" s="40"/>
      <c r="B133" s="41"/>
      <c r="C133" s="42"/>
      <c r="D133" s="212" t="s">
        <v>132</v>
      </c>
      <c r="E133" s="42"/>
      <c r="F133" s="213" t="s">
        <v>193</v>
      </c>
      <c r="G133" s="42"/>
      <c r="H133" s="42"/>
      <c r="I133" s="214"/>
      <c r="J133" s="42"/>
      <c r="K133" s="42"/>
      <c r="L133" s="46"/>
      <c r="M133" s="215"/>
      <c r="N133" s="216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132</v>
      </c>
      <c r="AU133" s="19" t="s">
        <v>79</v>
      </c>
    </row>
    <row r="134" s="13" customFormat="1">
      <c r="A134" s="13"/>
      <c r="B134" s="219"/>
      <c r="C134" s="220"/>
      <c r="D134" s="212" t="s">
        <v>136</v>
      </c>
      <c r="E134" s="221" t="s">
        <v>19</v>
      </c>
      <c r="F134" s="222" t="s">
        <v>195</v>
      </c>
      <c r="G134" s="220"/>
      <c r="H134" s="223">
        <v>20.07</v>
      </c>
      <c r="I134" s="224"/>
      <c r="J134" s="220"/>
      <c r="K134" s="220"/>
      <c r="L134" s="225"/>
      <c r="M134" s="226"/>
      <c r="N134" s="227"/>
      <c r="O134" s="227"/>
      <c r="P134" s="227"/>
      <c r="Q134" s="227"/>
      <c r="R134" s="227"/>
      <c r="S134" s="227"/>
      <c r="T134" s="22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29" t="s">
        <v>136</v>
      </c>
      <c r="AU134" s="229" t="s">
        <v>79</v>
      </c>
      <c r="AV134" s="13" t="s">
        <v>79</v>
      </c>
      <c r="AW134" s="13" t="s">
        <v>33</v>
      </c>
      <c r="AX134" s="13" t="s">
        <v>77</v>
      </c>
      <c r="AY134" s="229" t="s">
        <v>123</v>
      </c>
    </row>
    <row r="135" s="13" customFormat="1">
      <c r="A135" s="13"/>
      <c r="B135" s="219"/>
      <c r="C135" s="220"/>
      <c r="D135" s="212" t="s">
        <v>136</v>
      </c>
      <c r="E135" s="220"/>
      <c r="F135" s="222" t="s">
        <v>196</v>
      </c>
      <c r="G135" s="220"/>
      <c r="H135" s="223">
        <v>40.140000000000001</v>
      </c>
      <c r="I135" s="224"/>
      <c r="J135" s="220"/>
      <c r="K135" s="220"/>
      <c r="L135" s="225"/>
      <c r="M135" s="226"/>
      <c r="N135" s="227"/>
      <c r="O135" s="227"/>
      <c r="P135" s="227"/>
      <c r="Q135" s="227"/>
      <c r="R135" s="227"/>
      <c r="S135" s="227"/>
      <c r="T135" s="228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9" t="s">
        <v>136</v>
      </c>
      <c r="AU135" s="229" t="s">
        <v>79</v>
      </c>
      <c r="AV135" s="13" t="s">
        <v>79</v>
      </c>
      <c r="AW135" s="13" t="s">
        <v>4</v>
      </c>
      <c r="AX135" s="13" t="s">
        <v>77</v>
      </c>
      <c r="AY135" s="229" t="s">
        <v>123</v>
      </c>
    </row>
    <row r="136" s="2" customFormat="1" ht="24.15" customHeight="1">
      <c r="A136" s="40"/>
      <c r="B136" s="41"/>
      <c r="C136" s="199" t="s">
        <v>197</v>
      </c>
      <c r="D136" s="199" t="s">
        <v>125</v>
      </c>
      <c r="E136" s="200" t="s">
        <v>198</v>
      </c>
      <c r="F136" s="201" t="s">
        <v>199</v>
      </c>
      <c r="G136" s="202" t="s">
        <v>200</v>
      </c>
      <c r="H136" s="203">
        <v>142.62000000000001</v>
      </c>
      <c r="I136" s="204"/>
      <c r="J136" s="205">
        <f>ROUND(I136*H136,2)</f>
        <v>0</v>
      </c>
      <c r="K136" s="201" t="s">
        <v>129</v>
      </c>
      <c r="L136" s="46"/>
      <c r="M136" s="206" t="s">
        <v>19</v>
      </c>
      <c r="N136" s="207" t="s">
        <v>43</v>
      </c>
      <c r="O136" s="86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0" t="s">
        <v>130</v>
      </c>
      <c r="AT136" s="210" t="s">
        <v>125</v>
      </c>
      <c r="AU136" s="210" t="s">
        <v>79</v>
      </c>
      <c r="AY136" s="19" t="s">
        <v>123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9" t="s">
        <v>77</v>
      </c>
      <c r="BK136" s="211">
        <f>ROUND(I136*H136,2)</f>
        <v>0</v>
      </c>
      <c r="BL136" s="19" t="s">
        <v>130</v>
      </c>
      <c r="BM136" s="210" t="s">
        <v>201</v>
      </c>
    </row>
    <row r="137" s="2" customFormat="1">
      <c r="A137" s="40"/>
      <c r="B137" s="41"/>
      <c r="C137" s="42"/>
      <c r="D137" s="212" t="s">
        <v>132</v>
      </c>
      <c r="E137" s="42"/>
      <c r="F137" s="213" t="s">
        <v>202</v>
      </c>
      <c r="G137" s="42"/>
      <c r="H137" s="42"/>
      <c r="I137" s="214"/>
      <c r="J137" s="42"/>
      <c r="K137" s="42"/>
      <c r="L137" s="46"/>
      <c r="M137" s="215"/>
      <c r="N137" s="216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79</v>
      </c>
    </row>
    <row r="138" s="2" customFormat="1">
      <c r="A138" s="40"/>
      <c r="B138" s="41"/>
      <c r="C138" s="42"/>
      <c r="D138" s="217" t="s">
        <v>134</v>
      </c>
      <c r="E138" s="42"/>
      <c r="F138" s="218" t="s">
        <v>203</v>
      </c>
      <c r="G138" s="42"/>
      <c r="H138" s="42"/>
      <c r="I138" s="214"/>
      <c r="J138" s="42"/>
      <c r="K138" s="42"/>
      <c r="L138" s="46"/>
      <c r="M138" s="215"/>
      <c r="N138" s="216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134</v>
      </c>
      <c r="AU138" s="19" t="s">
        <v>79</v>
      </c>
    </row>
    <row r="139" s="13" customFormat="1">
      <c r="A139" s="13"/>
      <c r="B139" s="219"/>
      <c r="C139" s="220"/>
      <c r="D139" s="212" t="s">
        <v>136</v>
      </c>
      <c r="E139" s="221" t="s">
        <v>19</v>
      </c>
      <c r="F139" s="222" t="s">
        <v>204</v>
      </c>
      <c r="G139" s="220"/>
      <c r="H139" s="223">
        <v>142.62000000000001</v>
      </c>
      <c r="I139" s="224"/>
      <c r="J139" s="220"/>
      <c r="K139" s="220"/>
      <c r="L139" s="225"/>
      <c r="M139" s="226"/>
      <c r="N139" s="227"/>
      <c r="O139" s="227"/>
      <c r="P139" s="227"/>
      <c r="Q139" s="227"/>
      <c r="R139" s="227"/>
      <c r="S139" s="227"/>
      <c r="T139" s="22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9" t="s">
        <v>136</v>
      </c>
      <c r="AU139" s="229" t="s">
        <v>79</v>
      </c>
      <c r="AV139" s="13" t="s">
        <v>79</v>
      </c>
      <c r="AW139" s="13" t="s">
        <v>33</v>
      </c>
      <c r="AX139" s="13" t="s">
        <v>77</v>
      </c>
      <c r="AY139" s="229" t="s">
        <v>123</v>
      </c>
    </row>
    <row r="140" s="2" customFormat="1" ht="16.5" customHeight="1">
      <c r="A140" s="40"/>
      <c r="B140" s="41"/>
      <c r="C140" s="241" t="s">
        <v>8</v>
      </c>
      <c r="D140" s="241" t="s">
        <v>191</v>
      </c>
      <c r="E140" s="242" t="s">
        <v>205</v>
      </c>
      <c r="F140" s="243" t="s">
        <v>206</v>
      </c>
      <c r="G140" s="244" t="s">
        <v>207</v>
      </c>
      <c r="H140" s="245">
        <v>4.2789999999999999</v>
      </c>
      <c r="I140" s="246"/>
      <c r="J140" s="247">
        <f>ROUND(I140*H140,2)</f>
        <v>0</v>
      </c>
      <c r="K140" s="243" t="s">
        <v>129</v>
      </c>
      <c r="L140" s="248"/>
      <c r="M140" s="249" t="s">
        <v>19</v>
      </c>
      <c r="N140" s="250" t="s">
        <v>43</v>
      </c>
      <c r="O140" s="86"/>
      <c r="P140" s="208">
        <f>O140*H140</f>
        <v>0</v>
      </c>
      <c r="Q140" s="208">
        <v>0.001</v>
      </c>
      <c r="R140" s="208">
        <f>Q140*H140</f>
        <v>0.0042789999999999998</v>
      </c>
      <c r="S140" s="208">
        <v>0</v>
      </c>
      <c r="T140" s="209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0" t="s">
        <v>176</v>
      </c>
      <c r="AT140" s="210" t="s">
        <v>191</v>
      </c>
      <c r="AU140" s="210" t="s">
        <v>79</v>
      </c>
      <c r="AY140" s="19" t="s">
        <v>123</v>
      </c>
      <c r="BE140" s="211">
        <f>IF(N140="základní",J140,0)</f>
        <v>0</v>
      </c>
      <c r="BF140" s="211">
        <f>IF(N140="snížená",J140,0)</f>
        <v>0</v>
      </c>
      <c r="BG140" s="211">
        <f>IF(N140="zákl. přenesená",J140,0)</f>
        <v>0</v>
      </c>
      <c r="BH140" s="211">
        <f>IF(N140="sníž. přenesená",J140,0)</f>
        <v>0</v>
      </c>
      <c r="BI140" s="211">
        <f>IF(N140="nulová",J140,0)</f>
        <v>0</v>
      </c>
      <c r="BJ140" s="19" t="s">
        <v>77</v>
      </c>
      <c r="BK140" s="211">
        <f>ROUND(I140*H140,2)</f>
        <v>0</v>
      </c>
      <c r="BL140" s="19" t="s">
        <v>130</v>
      </c>
      <c r="BM140" s="210" t="s">
        <v>208</v>
      </c>
    </row>
    <row r="141" s="2" customFormat="1">
      <c r="A141" s="40"/>
      <c r="B141" s="41"/>
      <c r="C141" s="42"/>
      <c r="D141" s="212" t="s">
        <v>132</v>
      </c>
      <c r="E141" s="42"/>
      <c r="F141" s="213" t="s">
        <v>206</v>
      </c>
      <c r="G141" s="42"/>
      <c r="H141" s="42"/>
      <c r="I141" s="214"/>
      <c r="J141" s="42"/>
      <c r="K141" s="42"/>
      <c r="L141" s="46"/>
      <c r="M141" s="215"/>
      <c r="N141" s="216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132</v>
      </c>
      <c r="AU141" s="19" t="s">
        <v>79</v>
      </c>
    </row>
    <row r="142" s="13" customFormat="1">
      <c r="A142" s="13"/>
      <c r="B142" s="219"/>
      <c r="C142" s="220"/>
      <c r="D142" s="212" t="s">
        <v>136</v>
      </c>
      <c r="E142" s="221" t="s">
        <v>19</v>
      </c>
      <c r="F142" s="222" t="s">
        <v>209</v>
      </c>
      <c r="G142" s="220"/>
      <c r="H142" s="223">
        <v>4.2789999999999999</v>
      </c>
      <c r="I142" s="224"/>
      <c r="J142" s="220"/>
      <c r="K142" s="220"/>
      <c r="L142" s="225"/>
      <c r="M142" s="226"/>
      <c r="N142" s="227"/>
      <c r="O142" s="227"/>
      <c r="P142" s="227"/>
      <c r="Q142" s="227"/>
      <c r="R142" s="227"/>
      <c r="S142" s="227"/>
      <c r="T142" s="22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9" t="s">
        <v>136</v>
      </c>
      <c r="AU142" s="229" t="s">
        <v>79</v>
      </c>
      <c r="AV142" s="13" t="s">
        <v>79</v>
      </c>
      <c r="AW142" s="13" t="s">
        <v>33</v>
      </c>
      <c r="AX142" s="13" t="s">
        <v>77</v>
      </c>
      <c r="AY142" s="229" t="s">
        <v>123</v>
      </c>
    </row>
    <row r="143" s="2" customFormat="1" ht="24.15" customHeight="1">
      <c r="A143" s="40"/>
      <c r="B143" s="41"/>
      <c r="C143" s="199" t="s">
        <v>210</v>
      </c>
      <c r="D143" s="199" t="s">
        <v>125</v>
      </c>
      <c r="E143" s="200" t="s">
        <v>211</v>
      </c>
      <c r="F143" s="201" t="s">
        <v>212</v>
      </c>
      <c r="G143" s="202" t="s">
        <v>200</v>
      </c>
      <c r="H143" s="203">
        <v>142.62000000000001</v>
      </c>
      <c r="I143" s="204"/>
      <c r="J143" s="205">
        <f>ROUND(I143*H143,2)</f>
        <v>0</v>
      </c>
      <c r="K143" s="201" t="s">
        <v>129</v>
      </c>
      <c r="L143" s="46"/>
      <c r="M143" s="206" t="s">
        <v>19</v>
      </c>
      <c r="N143" s="207" t="s">
        <v>43</v>
      </c>
      <c r="O143" s="86"/>
      <c r="P143" s="208">
        <f>O143*H143</f>
        <v>0</v>
      </c>
      <c r="Q143" s="208">
        <v>0</v>
      </c>
      <c r="R143" s="208">
        <f>Q143*H143</f>
        <v>0</v>
      </c>
      <c r="S143" s="208">
        <v>0</v>
      </c>
      <c r="T143" s="20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0" t="s">
        <v>130</v>
      </c>
      <c r="AT143" s="210" t="s">
        <v>125</v>
      </c>
      <c r="AU143" s="210" t="s">
        <v>79</v>
      </c>
      <c r="AY143" s="19" t="s">
        <v>123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19" t="s">
        <v>77</v>
      </c>
      <c r="BK143" s="211">
        <f>ROUND(I143*H143,2)</f>
        <v>0</v>
      </c>
      <c r="BL143" s="19" t="s">
        <v>130</v>
      </c>
      <c r="BM143" s="210" t="s">
        <v>213</v>
      </c>
    </row>
    <row r="144" s="2" customFormat="1">
      <c r="A144" s="40"/>
      <c r="B144" s="41"/>
      <c r="C144" s="42"/>
      <c r="D144" s="212" t="s">
        <v>132</v>
      </c>
      <c r="E144" s="42"/>
      <c r="F144" s="213" t="s">
        <v>214</v>
      </c>
      <c r="G144" s="42"/>
      <c r="H144" s="42"/>
      <c r="I144" s="214"/>
      <c r="J144" s="42"/>
      <c r="K144" s="42"/>
      <c r="L144" s="46"/>
      <c r="M144" s="215"/>
      <c r="N144" s="216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79</v>
      </c>
    </row>
    <row r="145" s="2" customFormat="1">
      <c r="A145" s="40"/>
      <c r="B145" s="41"/>
      <c r="C145" s="42"/>
      <c r="D145" s="217" t="s">
        <v>134</v>
      </c>
      <c r="E145" s="42"/>
      <c r="F145" s="218" t="s">
        <v>215</v>
      </c>
      <c r="G145" s="42"/>
      <c r="H145" s="42"/>
      <c r="I145" s="214"/>
      <c r="J145" s="42"/>
      <c r="K145" s="42"/>
      <c r="L145" s="46"/>
      <c r="M145" s="215"/>
      <c r="N145" s="216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134</v>
      </c>
      <c r="AU145" s="19" t="s">
        <v>79</v>
      </c>
    </row>
    <row r="146" s="13" customFormat="1">
      <c r="A146" s="13"/>
      <c r="B146" s="219"/>
      <c r="C146" s="220"/>
      <c r="D146" s="212" t="s">
        <v>136</v>
      </c>
      <c r="E146" s="221" t="s">
        <v>19</v>
      </c>
      <c r="F146" s="222" t="s">
        <v>204</v>
      </c>
      <c r="G146" s="220"/>
      <c r="H146" s="223">
        <v>142.62000000000001</v>
      </c>
      <c r="I146" s="224"/>
      <c r="J146" s="220"/>
      <c r="K146" s="220"/>
      <c r="L146" s="225"/>
      <c r="M146" s="226"/>
      <c r="N146" s="227"/>
      <c r="O146" s="227"/>
      <c r="P146" s="227"/>
      <c r="Q146" s="227"/>
      <c r="R146" s="227"/>
      <c r="S146" s="227"/>
      <c r="T146" s="22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29" t="s">
        <v>136</v>
      </c>
      <c r="AU146" s="229" t="s">
        <v>79</v>
      </c>
      <c r="AV146" s="13" t="s">
        <v>79</v>
      </c>
      <c r="AW146" s="13" t="s">
        <v>33</v>
      </c>
      <c r="AX146" s="13" t="s">
        <v>77</v>
      </c>
      <c r="AY146" s="229" t="s">
        <v>123</v>
      </c>
    </row>
    <row r="147" s="2" customFormat="1" ht="16.5" customHeight="1">
      <c r="A147" s="40"/>
      <c r="B147" s="41"/>
      <c r="C147" s="241" t="s">
        <v>216</v>
      </c>
      <c r="D147" s="241" t="s">
        <v>191</v>
      </c>
      <c r="E147" s="242" t="s">
        <v>217</v>
      </c>
      <c r="F147" s="243" t="s">
        <v>218</v>
      </c>
      <c r="G147" s="244" t="s">
        <v>179</v>
      </c>
      <c r="H147" s="245">
        <v>24.245000000000001</v>
      </c>
      <c r="I147" s="246"/>
      <c r="J147" s="247">
        <f>ROUND(I147*H147,2)</f>
        <v>0</v>
      </c>
      <c r="K147" s="243" t="s">
        <v>129</v>
      </c>
      <c r="L147" s="248"/>
      <c r="M147" s="249" t="s">
        <v>19</v>
      </c>
      <c r="N147" s="250" t="s">
        <v>43</v>
      </c>
      <c r="O147" s="86"/>
      <c r="P147" s="208">
        <f>O147*H147</f>
        <v>0</v>
      </c>
      <c r="Q147" s="208">
        <v>1</v>
      </c>
      <c r="R147" s="208">
        <f>Q147*H147</f>
        <v>24.245000000000001</v>
      </c>
      <c r="S147" s="208">
        <v>0</v>
      </c>
      <c r="T147" s="20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0" t="s">
        <v>176</v>
      </c>
      <c r="AT147" s="210" t="s">
        <v>191</v>
      </c>
      <c r="AU147" s="210" t="s">
        <v>79</v>
      </c>
      <c r="AY147" s="19" t="s">
        <v>123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9" t="s">
        <v>77</v>
      </c>
      <c r="BK147" s="211">
        <f>ROUND(I147*H147,2)</f>
        <v>0</v>
      </c>
      <c r="BL147" s="19" t="s">
        <v>130</v>
      </c>
      <c r="BM147" s="210" t="s">
        <v>219</v>
      </c>
    </row>
    <row r="148" s="2" customFormat="1">
      <c r="A148" s="40"/>
      <c r="B148" s="41"/>
      <c r="C148" s="42"/>
      <c r="D148" s="212" t="s">
        <v>132</v>
      </c>
      <c r="E148" s="42"/>
      <c r="F148" s="213" t="s">
        <v>218</v>
      </c>
      <c r="G148" s="42"/>
      <c r="H148" s="42"/>
      <c r="I148" s="214"/>
      <c r="J148" s="42"/>
      <c r="K148" s="42"/>
      <c r="L148" s="46"/>
      <c r="M148" s="215"/>
      <c r="N148" s="216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132</v>
      </c>
      <c r="AU148" s="19" t="s">
        <v>79</v>
      </c>
    </row>
    <row r="149" s="13" customFormat="1">
      <c r="A149" s="13"/>
      <c r="B149" s="219"/>
      <c r="C149" s="220"/>
      <c r="D149" s="212" t="s">
        <v>136</v>
      </c>
      <c r="E149" s="221" t="s">
        <v>19</v>
      </c>
      <c r="F149" s="222" t="s">
        <v>220</v>
      </c>
      <c r="G149" s="220"/>
      <c r="H149" s="223">
        <v>24.245000000000001</v>
      </c>
      <c r="I149" s="224"/>
      <c r="J149" s="220"/>
      <c r="K149" s="220"/>
      <c r="L149" s="225"/>
      <c r="M149" s="226"/>
      <c r="N149" s="227"/>
      <c r="O149" s="227"/>
      <c r="P149" s="227"/>
      <c r="Q149" s="227"/>
      <c r="R149" s="227"/>
      <c r="S149" s="227"/>
      <c r="T149" s="22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9" t="s">
        <v>136</v>
      </c>
      <c r="AU149" s="229" t="s">
        <v>79</v>
      </c>
      <c r="AV149" s="13" t="s">
        <v>79</v>
      </c>
      <c r="AW149" s="13" t="s">
        <v>33</v>
      </c>
      <c r="AX149" s="13" t="s">
        <v>77</v>
      </c>
      <c r="AY149" s="229" t="s">
        <v>123</v>
      </c>
    </row>
    <row r="150" s="2" customFormat="1" ht="24.15" customHeight="1">
      <c r="A150" s="40"/>
      <c r="B150" s="41"/>
      <c r="C150" s="199" t="s">
        <v>221</v>
      </c>
      <c r="D150" s="199" t="s">
        <v>125</v>
      </c>
      <c r="E150" s="200" t="s">
        <v>222</v>
      </c>
      <c r="F150" s="201" t="s">
        <v>223</v>
      </c>
      <c r="G150" s="202" t="s">
        <v>200</v>
      </c>
      <c r="H150" s="203">
        <v>142.62000000000001</v>
      </c>
      <c r="I150" s="204"/>
      <c r="J150" s="205">
        <f>ROUND(I150*H150,2)</f>
        <v>0</v>
      </c>
      <c r="K150" s="201" t="s">
        <v>129</v>
      </c>
      <c r="L150" s="46"/>
      <c r="M150" s="206" t="s">
        <v>19</v>
      </c>
      <c r="N150" s="207" t="s">
        <v>43</v>
      </c>
      <c r="O150" s="86"/>
      <c r="P150" s="208">
        <f>O150*H150</f>
        <v>0</v>
      </c>
      <c r="Q150" s="208">
        <v>0</v>
      </c>
      <c r="R150" s="208">
        <f>Q150*H150</f>
        <v>0</v>
      </c>
      <c r="S150" s="208">
        <v>0</v>
      </c>
      <c r="T150" s="209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0" t="s">
        <v>130</v>
      </c>
      <c r="AT150" s="210" t="s">
        <v>125</v>
      </c>
      <c r="AU150" s="210" t="s">
        <v>79</v>
      </c>
      <c r="AY150" s="19" t="s">
        <v>123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9" t="s">
        <v>77</v>
      </c>
      <c r="BK150" s="211">
        <f>ROUND(I150*H150,2)</f>
        <v>0</v>
      </c>
      <c r="BL150" s="19" t="s">
        <v>130</v>
      </c>
      <c r="BM150" s="210" t="s">
        <v>224</v>
      </c>
    </row>
    <row r="151" s="2" customFormat="1">
      <c r="A151" s="40"/>
      <c r="B151" s="41"/>
      <c r="C151" s="42"/>
      <c r="D151" s="212" t="s">
        <v>132</v>
      </c>
      <c r="E151" s="42"/>
      <c r="F151" s="213" t="s">
        <v>225</v>
      </c>
      <c r="G151" s="42"/>
      <c r="H151" s="42"/>
      <c r="I151" s="214"/>
      <c r="J151" s="42"/>
      <c r="K151" s="42"/>
      <c r="L151" s="46"/>
      <c r="M151" s="215"/>
      <c r="N151" s="216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79</v>
      </c>
    </row>
    <row r="152" s="2" customFormat="1">
      <c r="A152" s="40"/>
      <c r="B152" s="41"/>
      <c r="C152" s="42"/>
      <c r="D152" s="217" t="s">
        <v>134</v>
      </c>
      <c r="E152" s="42"/>
      <c r="F152" s="218" t="s">
        <v>226</v>
      </c>
      <c r="G152" s="42"/>
      <c r="H152" s="42"/>
      <c r="I152" s="214"/>
      <c r="J152" s="42"/>
      <c r="K152" s="42"/>
      <c r="L152" s="46"/>
      <c r="M152" s="215"/>
      <c r="N152" s="216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134</v>
      </c>
      <c r="AU152" s="19" t="s">
        <v>79</v>
      </c>
    </row>
    <row r="153" s="12" customFormat="1" ht="22.8" customHeight="1">
      <c r="A153" s="12"/>
      <c r="B153" s="183"/>
      <c r="C153" s="184"/>
      <c r="D153" s="185" t="s">
        <v>71</v>
      </c>
      <c r="E153" s="197" t="s">
        <v>145</v>
      </c>
      <c r="F153" s="197" t="s">
        <v>227</v>
      </c>
      <c r="G153" s="184"/>
      <c r="H153" s="184"/>
      <c r="I153" s="187"/>
      <c r="J153" s="198">
        <f>BK153</f>
        <v>0</v>
      </c>
      <c r="K153" s="184"/>
      <c r="L153" s="189"/>
      <c r="M153" s="190"/>
      <c r="N153" s="191"/>
      <c r="O153" s="191"/>
      <c r="P153" s="192">
        <f>SUM(P154:P159)</f>
        <v>0</v>
      </c>
      <c r="Q153" s="191"/>
      <c r="R153" s="192">
        <f>SUM(R154:R159)</f>
        <v>0.28515600000000002</v>
      </c>
      <c r="S153" s="191"/>
      <c r="T153" s="193">
        <f>SUM(T154:T159)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94" t="s">
        <v>77</v>
      </c>
      <c r="AT153" s="195" t="s">
        <v>71</v>
      </c>
      <c r="AU153" s="195" t="s">
        <v>77</v>
      </c>
      <c r="AY153" s="194" t="s">
        <v>123</v>
      </c>
      <c r="BK153" s="196">
        <f>SUM(BK154:BK159)</f>
        <v>0</v>
      </c>
    </row>
    <row r="154" s="2" customFormat="1" ht="33" customHeight="1">
      <c r="A154" s="40"/>
      <c r="B154" s="41"/>
      <c r="C154" s="199" t="s">
        <v>228</v>
      </c>
      <c r="D154" s="199" t="s">
        <v>125</v>
      </c>
      <c r="E154" s="200" t="s">
        <v>229</v>
      </c>
      <c r="F154" s="201" t="s">
        <v>230</v>
      </c>
      <c r="G154" s="202" t="s">
        <v>200</v>
      </c>
      <c r="H154" s="203">
        <v>3.6000000000000001</v>
      </c>
      <c r="I154" s="204"/>
      <c r="J154" s="205">
        <f>ROUND(I154*H154,2)</f>
        <v>0</v>
      </c>
      <c r="K154" s="201" t="s">
        <v>129</v>
      </c>
      <c r="L154" s="46"/>
      <c r="M154" s="206" t="s">
        <v>19</v>
      </c>
      <c r="N154" s="207" t="s">
        <v>43</v>
      </c>
      <c r="O154" s="86"/>
      <c r="P154" s="208">
        <f>O154*H154</f>
        <v>0</v>
      </c>
      <c r="Q154" s="208">
        <v>0.079210000000000003</v>
      </c>
      <c r="R154" s="208">
        <f>Q154*H154</f>
        <v>0.28515600000000002</v>
      </c>
      <c r="S154" s="208">
        <v>0</v>
      </c>
      <c r="T154" s="209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0" t="s">
        <v>130</v>
      </c>
      <c r="AT154" s="210" t="s">
        <v>125</v>
      </c>
      <c r="AU154" s="210" t="s">
        <v>79</v>
      </c>
      <c r="AY154" s="19" t="s">
        <v>123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9" t="s">
        <v>77</v>
      </c>
      <c r="BK154" s="211">
        <f>ROUND(I154*H154,2)</f>
        <v>0</v>
      </c>
      <c r="BL154" s="19" t="s">
        <v>130</v>
      </c>
      <c r="BM154" s="210" t="s">
        <v>231</v>
      </c>
    </row>
    <row r="155" s="2" customFormat="1">
      <c r="A155" s="40"/>
      <c r="B155" s="41"/>
      <c r="C155" s="42"/>
      <c r="D155" s="212" t="s">
        <v>132</v>
      </c>
      <c r="E155" s="42"/>
      <c r="F155" s="213" t="s">
        <v>232</v>
      </c>
      <c r="G155" s="42"/>
      <c r="H155" s="42"/>
      <c r="I155" s="214"/>
      <c r="J155" s="42"/>
      <c r="K155" s="42"/>
      <c r="L155" s="46"/>
      <c r="M155" s="215"/>
      <c r="N155" s="216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132</v>
      </c>
      <c r="AU155" s="19" t="s">
        <v>79</v>
      </c>
    </row>
    <row r="156" s="2" customFormat="1">
      <c r="A156" s="40"/>
      <c r="B156" s="41"/>
      <c r="C156" s="42"/>
      <c r="D156" s="217" t="s">
        <v>134</v>
      </c>
      <c r="E156" s="42"/>
      <c r="F156" s="218" t="s">
        <v>233</v>
      </c>
      <c r="G156" s="42"/>
      <c r="H156" s="42"/>
      <c r="I156" s="214"/>
      <c r="J156" s="42"/>
      <c r="K156" s="42"/>
      <c r="L156" s="46"/>
      <c r="M156" s="215"/>
      <c r="N156" s="216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134</v>
      </c>
      <c r="AU156" s="19" t="s">
        <v>79</v>
      </c>
    </row>
    <row r="157" s="15" customFormat="1">
      <c r="A157" s="15"/>
      <c r="B157" s="251"/>
      <c r="C157" s="252"/>
      <c r="D157" s="212" t="s">
        <v>136</v>
      </c>
      <c r="E157" s="253" t="s">
        <v>19</v>
      </c>
      <c r="F157" s="254" t="s">
        <v>234</v>
      </c>
      <c r="G157" s="252"/>
      <c r="H157" s="253" t="s">
        <v>19</v>
      </c>
      <c r="I157" s="255"/>
      <c r="J157" s="252"/>
      <c r="K157" s="252"/>
      <c r="L157" s="256"/>
      <c r="M157" s="257"/>
      <c r="N157" s="258"/>
      <c r="O157" s="258"/>
      <c r="P157" s="258"/>
      <c r="Q157" s="258"/>
      <c r="R157" s="258"/>
      <c r="S157" s="258"/>
      <c r="T157" s="259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0" t="s">
        <v>136</v>
      </c>
      <c r="AU157" s="260" t="s">
        <v>79</v>
      </c>
      <c r="AV157" s="15" t="s">
        <v>77</v>
      </c>
      <c r="AW157" s="15" t="s">
        <v>33</v>
      </c>
      <c r="AX157" s="15" t="s">
        <v>72</v>
      </c>
      <c r="AY157" s="260" t="s">
        <v>123</v>
      </c>
    </row>
    <row r="158" s="13" customFormat="1">
      <c r="A158" s="13"/>
      <c r="B158" s="219"/>
      <c r="C158" s="220"/>
      <c r="D158" s="212" t="s">
        <v>136</v>
      </c>
      <c r="E158" s="221" t="s">
        <v>19</v>
      </c>
      <c r="F158" s="222" t="s">
        <v>235</v>
      </c>
      <c r="G158" s="220"/>
      <c r="H158" s="223">
        <v>3.6000000000000001</v>
      </c>
      <c r="I158" s="224"/>
      <c r="J158" s="220"/>
      <c r="K158" s="220"/>
      <c r="L158" s="225"/>
      <c r="M158" s="226"/>
      <c r="N158" s="227"/>
      <c r="O158" s="227"/>
      <c r="P158" s="227"/>
      <c r="Q158" s="227"/>
      <c r="R158" s="227"/>
      <c r="S158" s="227"/>
      <c r="T158" s="22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29" t="s">
        <v>136</v>
      </c>
      <c r="AU158" s="229" t="s">
        <v>79</v>
      </c>
      <c r="AV158" s="13" t="s">
        <v>79</v>
      </c>
      <c r="AW158" s="13" t="s">
        <v>33</v>
      </c>
      <c r="AX158" s="13" t="s">
        <v>72</v>
      </c>
      <c r="AY158" s="229" t="s">
        <v>123</v>
      </c>
    </row>
    <row r="159" s="14" customFormat="1">
      <c r="A159" s="14"/>
      <c r="B159" s="230"/>
      <c r="C159" s="231"/>
      <c r="D159" s="212" t="s">
        <v>136</v>
      </c>
      <c r="E159" s="232" t="s">
        <v>19</v>
      </c>
      <c r="F159" s="233" t="s">
        <v>139</v>
      </c>
      <c r="G159" s="231"/>
      <c r="H159" s="234">
        <v>3.6000000000000001</v>
      </c>
      <c r="I159" s="235"/>
      <c r="J159" s="231"/>
      <c r="K159" s="231"/>
      <c r="L159" s="236"/>
      <c r="M159" s="237"/>
      <c r="N159" s="238"/>
      <c r="O159" s="238"/>
      <c r="P159" s="238"/>
      <c r="Q159" s="238"/>
      <c r="R159" s="238"/>
      <c r="S159" s="238"/>
      <c r="T159" s="239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0" t="s">
        <v>136</v>
      </c>
      <c r="AU159" s="240" t="s">
        <v>79</v>
      </c>
      <c r="AV159" s="14" t="s">
        <v>130</v>
      </c>
      <c r="AW159" s="14" t="s">
        <v>33</v>
      </c>
      <c r="AX159" s="14" t="s">
        <v>77</v>
      </c>
      <c r="AY159" s="240" t="s">
        <v>123</v>
      </c>
    </row>
    <row r="160" s="12" customFormat="1" ht="22.8" customHeight="1">
      <c r="A160" s="12"/>
      <c r="B160" s="183"/>
      <c r="C160" s="184"/>
      <c r="D160" s="185" t="s">
        <v>71</v>
      </c>
      <c r="E160" s="197" t="s">
        <v>164</v>
      </c>
      <c r="F160" s="197" t="s">
        <v>236</v>
      </c>
      <c r="G160" s="184"/>
      <c r="H160" s="184"/>
      <c r="I160" s="187"/>
      <c r="J160" s="198">
        <f>BK160</f>
        <v>0</v>
      </c>
      <c r="K160" s="184"/>
      <c r="L160" s="189"/>
      <c r="M160" s="190"/>
      <c r="N160" s="191"/>
      <c r="O160" s="191"/>
      <c r="P160" s="192">
        <f>SUM(P161:P420)</f>
        <v>0</v>
      </c>
      <c r="Q160" s="191"/>
      <c r="R160" s="192">
        <f>SUM(R161:R420)</f>
        <v>51.959329300000007</v>
      </c>
      <c r="S160" s="191"/>
      <c r="T160" s="193">
        <f>SUM(T161:T420)</f>
        <v>0.0014777000000000002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94" t="s">
        <v>77</v>
      </c>
      <c r="AT160" s="195" t="s">
        <v>71</v>
      </c>
      <c r="AU160" s="195" t="s">
        <v>77</v>
      </c>
      <c r="AY160" s="194" t="s">
        <v>123</v>
      </c>
      <c r="BK160" s="196">
        <f>SUM(BK161:BK420)</f>
        <v>0</v>
      </c>
    </row>
    <row r="161" s="2" customFormat="1" ht="24.15" customHeight="1">
      <c r="A161" s="40"/>
      <c r="B161" s="41"/>
      <c r="C161" s="199" t="s">
        <v>237</v>
      </c>
      <c r="D161" s="199" t="s">
        <v>125</v>
      </c>
      <c r="E161" s="200" t="s">
        <v>238</v>
      </c>
      <c r="F161" s="201" t="s">
        <v>239</v>
      </c>
      <c r="G161" s="202" t="s">
        <v>240</v>
      </c>
      <c r="H161" s="203">
        <v>405.63</v>
      </c>
      <c r="I161" s="204"/>
      <c r="J161" s="205">
        <f>ROUND(I161*H161,2)</f>
        <v>0</v>
      </c>
      <c r="K161" s="201" t="s">
        <v>129</v>
      </c>
      <c r="L161" s="46"/>
      <c r="M161" s="206" t="s">
        <v>19</v>
      </c>
      <c r="N161" s="207" t="s">
        <v>43</v>
      </c>
      <c r="O161" s="86"/>
      <c r="P161" s="208">
        <f>O161*H161</f>
        <v>0</v>
      </c>
      <c r="Q161" s="208">
        <v>0.0015</v>
      </c>
      <c r="R161" s="208">
        <f>Q161*H161</f>
        <v>0.60844500000000001</v>
      </c>
      <c r="S161" s="208">
        <v>0</v>
      </c>
      <c r="T161" s="209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0" t="s">
        <v>130</v>
      </c>
      <c r="AT161" s="210" t="s">
        <v>125</v>
      </c>
      <c r="AU161" s="210" t="s">
        <v>79</v>
      </c>
      <c r="AY161" s="19" t="s">
        <v>123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9" t="s">
        <v>77</v>
      </c>
      <c r="BK161" s="211">
        <f>ROUND(I161*H161,2)</f>
        <v>0</v>
      </c>
      <c r="BL161" s="19" t="s">
        <v>130</v>
      </c>
      <c r="BM161" s="210" t="s">
        <v>241</v>
      </c>
    </row>
    <row r="162" s="2" customFormat="1">
      <c r="A162" s="40"/>
      <c r="B162" s="41"/>
      <c r="C162" s="42"/>
      <c r="D162" s="212" t="s">
        <v>132</v>
      </c>
      <c r="E162" s="42"/>
      <c r="F162" s="213" t="s">
        <v>242</v>
      </c>
      <c r="G162" s="42"/>
      <c r="H162" s="42"/>
      <c r="I162" s="214"/>
      <c r="J162" s="42"/>
      <c r="K162" s="42"/>
      <c r="L162" s="46"/>
      <c r="M162" s="215"/>
      <c r="N162" s="216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132</v>
      </c>
      <c r="AU162" s="19" t="s">
        <v>79</v>
      </c>
    </row>
    <row r="163" s="2" customFormat="1">
      <c r="A163" s="40"/>
      <c r="B163" s="41"/>
      <c r="C163" s="42"/>
      <c r="D163" s="217" t="s">
        <v>134</v>
      </c>
      <c r="E163" s="42"/>
      <c r="F163" s="218" t="s">
        <v>243</v>
      </c>
      <c r="G163" s="42"/>
      <c r="H163" s="42"/>
      <c r="I163" s="214"/>
      <c r="J163" s="42"/>
      <c r="K163" s="42"/>
      <c r="L163" s="46"/>
      <c r="M163" s="215"/>
      <c r="N163" s="216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134</v>
      </c>
      <c r="AU163" s="19" t="s">
        <v>79</v>
      </c>
    </row>
    <row r="164" s="15" customFormat="1">
      <c r="A164" s="15"/>
      <c r="B164" s="251"/>
      <c r="C164" s="252"/>
      <c r="D164" s="212" t="s">
        <v>136</v>
      </c>
      <c r="E164" s="253" t="s">
        <v>19</v>
      </c>
      <c r="F164" s="254" t="s">
        <v>244</v>
      </c>
      <c r="G164" s="252"/>
      <c r="H164" s="253" t="s">
        <v>19</v>
      </c>
      <c r="I164" s="255"/>
      <c r="J164" s="252"/>
      <c r="K164" s="252"/>
      <c r="L164" s="256"/>
      <c r="M164" s="257"/>
      <c r="N164" s="258"/>
      <c r="O164" s="258"/>
      <c r="P164" s="258"/>
      <c r="Q164" s="258"/>
      <c r="R164" s="258"/>
      <c r="S164" s="258"/>
      <c r="T164" s="259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0" t="s">
        <v>136</v>
      </c>
      <c r="AU164" s="260" t="s">
        <v>79</v>
      </c>
      <c r="AV164" s="15" t="s">
        <v>77</v>
      </c>
      <c r="AW164" s="15" t="s">
        <v>33</v>
      </c>
      <c r="AX164" s="15" t="s">
        <v>72</v>
      </c>
      <c r="AY164" s="260" t="s">
        <v>123</v>
      </c>
    </row>
    <row r="165" s="13" customFormat="1">
      <c r="A165" s="13"/>
      <c r="B165" s="219"/>
      <c r="C165" s="220"/>
      <c r="D165" s="212" t="s">
        <v>136</v>
      </c>
      <c r="E165" s="221" t="s">
        <v>19</v>
      </c>
      <c r="F165" s="222" t="s">
        <v>245</v>
      </c>
      <c r="G165" s="220"/>
      <c r="H165" s="223">
        <v>11.949999999999999</v>
      </c>
      <c r="I165" s="224"/>
      <c r="J165" s="220"/>
      <c r="K165" s="220"/>
      <c r="L165" s="225"/>
      <c r="M165" s="226"/>
      <c r="N165" s="227"/>
      <c r="O165" s="227"/>
      <c r="P165" s="227"/>
      <c r="Q165" s="227"/>
      <c r="R165" s="227"/>
      <c r="S165" s="227"/>
      <c r="T165" s="22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9" t="s">
        <v>136</v>
      </c>
      <c r="AU165" s="229" t="s">
        <v>79</v>
      </c>
      <c r="AV165" s="13" t="s">
        <v>79</v>
      </c>
      <c r="AW165" s="13" t="s">
        <v>33</v>
      </c>
      <c r="AX165" s="13" t="s">
        <v>72</v>
      </c>
      <c r="AY165" s="229" t="s">
        <v>123</v>
      </c>
    </row>
    <row r="166" s="15" customFormat="1">
      <c r="A166" s="15"/>
      <c r="B166" s="251"/>
      <c r="C166" s="252"/>
      <c r="D166" s="212" t="s">
        <v>136</v>
      </c>
      <c r="E166" s="253" t="s">
        <v>19</v>
      </c>
      <c r="F166" s="254" t="s">
        <v>246</v>
      </c>
      <c r="G166" s="252"/>
      <c r="H166" s="253" t="s">
        <v>19</v>
      </c>
      <c r="I166" s="255"/>
      <c r="J166" s="252"/>
      <c r="K166" s="252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136</v>
      </c>
      <c r="AU166" s="260" t="s">
        <v>79</v>
      </c>
      <c r="AV166" s="15" t="s">
        <v>77</v>
      </c>
      <c r="AW166" s="15" t="s">
        <v>33</v>
      </c>
      <c r="AX166" s="15" t="s">
        <v>72</v>
      </c>
      <c r="AY166" s="260" t="s">
        <v>123</v>
      </c>
    </row>
    <row r="167" s="13" customFormat="1">
      <c r="A167" s="13"/>
      <c r="B167" s="219"/>
      <c r="C167" s="220"/>
      <c r="D167" s="212" t="s">
        <v>136</v>
      </c>
      <c r="E167" s="221" t="s">
        <v>19</v>
      </c>
      <c r="F167" s="222" t="s">
        <v>247</v>
      </c>
      <c r="G167" s="220"/>
      <c r="H167" s="223">
        <v>10.279999999999999</v>
      </c>
      <c r="I167" s="224"/>
      <c r="J167" s="220"/>
      <c r="K167" s="220"/>
      <c r="L167" s="225"/>
      <c r="M167" s="226"/>
      <c r="N167" s="227"/>
      <c r="O167" s="227"/>
      <c r="P167" s="227"/>
      <c r="Q167" s="227"/>
      <c r="R167" s="227"/>
      <c r="S167" s="227"/>
      <c r="T167" s="22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29" t="s">
        <v>136</v>
      </c>
      <c r="AU167" s="229" t="s">
        <v>79</v>
      </c>
      <c r="AV167" s="13" t="s">
        <v>79</v>
      </c>
      <c r="AW167" s="13" t="s">
        <v>33</v>
      </c>
      <c r="AX167" s="13" t="s">
        <v>72</v>
      </c>
      <c r="AY167" s="229" t="s">
        <v>123</v>
      </c>
    </row>
    <row r="168" s="15" customFormat="1">
      <c r="A168" s="15"/>
      <c r="B168" s="251"/>
      <c r="C168" s="252"/>
      <c r="D168" s="212" t="s">
        <v>136</v>
      </c>
      <c r="E168" s="253" t="s">
        <v>19</v>
      </c>
      <c r="F168" s="254" t="s">
        <v>248</v>
      </c>
      <c r="G168" s="252"/>
      <c r="H168" s="253" t="s">
        <v>19</v>
      </c>
      <c r="I168" s="255"/>
      <c r="J168" s="252"/>
      <c r="K168" s="252"/>
      <c r="L168" s="256"/>
      <c r="M168" s="257"/>
      <c r="N168" s="258"/>
      <c r="O168" s="258"/>
      <c r="P168" s="258"/>
      <c r="Q168" s="258"/>
      <c r="R168" s="258"/>
      <c r="S168" s="258"/>
      <c r="T168" s="259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0" t="s">
        <v>136</v>
      </c>
      <c r="AU168" s="260" t="s">
        <v>79</v>
      </c>
      <c r="AV168" s="15" t="s">
        <v>77</v>
      </c>
      <c r="AW168" s="15" t="s">
        <v>33</v>
      </c>
      <c r="AX168" s="15" t="s">
        <v>72</v>
      </c>
      <c r="AY168" s="260" t="s">
        <v>123</v>
      </c>
    </row>
    <row r="169" s="13" customFormat="1">
      <c r="A169" s="13"/>
      <c r="B169" s="219"/>
      <c r="C169" s="220"/>
      <c r="D169" s="212" t="s">
        <v>136</v>
      </c>
      <c r="E169" s="221" t="s">
        <v>19</v>
      </c>
      <c r="F169" s="222" t="s">
        <v>249</v>
      </c>
      <c r="G169" s="220"/>
      <c r="H169" s="223">
        <v>383.39999999999998</v>
      </c>
      <c r="I169" s="224"/>
      <c r="J169" s="220"/>
      <c r="K169" s="220"/>
      <c r="L169" s="225"/>
      <c r="M169" s="226"/>
      <c r="N169" s="227"/>
      <c r="O169" s="227"/>
      <c r="P169" s="227"/>
      <c r="Q169" s="227"/>
      <c r="R169" s="227"/>
      <c r="S169" s="227"/>
      <c r="T169" s="22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29" t="s">
        <v>136</v>
      </c>
      <c r="AU169" s="229" t="s">
        <v>79</v>
      </c>
      <c r="AV169" s="13" t="s">
        <v>79</v>
      </c>
      <c r="AW169" s="13" t="s">
        <v>33</v>
      </c>
      <c r="AX169" s="13" t="s">
        <v>72</v>
      </c>
      <c r="AY169" s="229" t="s">
        <v>123</v>
      </c>
    </row>
    <row r="170" s="14" customFormat="1">
      <c r="A170" s="14"/>
      <c r="B170" s="230"/>
      <c r="C170" s="231"/>
      <c r="D170" s="212" t="s">
        <v>136</v>
      </c>
      <c r="E170" s="232" t="s">
        <v>19</v>
      </c>
      <c r="F170" s="233" t="s">
        <v>139</v>
      </c>
      <c r="G170" s="231"/>
      <c r="H170" s="234">
        <v>405.63</v>
      </c>
      <c r="I170" s="235"/>
      <c r="J170" s="231"/>
      <c r="K170" s="231"/>
      <c r="L170" s="236"/>
      <c r="M170" s="237"/>
      <c r="N170" s="238"/>
      <c r="O170" s="238"/>
      <c r="P170" s="238"/>
      <c r="Q170" s="238"/>
      <c r="R170" s="238"/>
      <c r="S170" s="238"/>
      <c r="T170" s="23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0" t="s">
        <v>136</v>
      </c>
      <c r="AU170" s="240" t="s">
        <v>79</v>
      </c>
      <c r="AV170" s="14" t="s">
        <v>130</v>
      </c>
      <c r="AW170" s="14" t="s">
        <v>33</v>
      </c>
      <c r="AX170" s="14" t="s">
        <v>77</v>
      </c>
      <c r="AY170" s="240" t="s">
        <v>123</v>
      </c>
    </row>
    <row r="171" s="2" customFormat="1" ht="21.75" customHeight="1">
      <c r="A171" s="40"/>
      <c r="B171" s="41"/>
      <c r="C171" s="199" t="s">
        <v>250</v>
      </c>
      <c r="D171" s="199" t="s">
        <v>125</v>
      </c>
      <c r="E171" s="200" t="s">
        <v>251</v>
      </c>
      <c r="F171" s="201" t="s">
        <v>252</v>
      </c>
      <c r="G171" s="202" t="s">
        <v>200</v>
      </c>
      <c r="H171" s="203">
        <v>20.239999999999998</v>
      </c>
      <c r="I171" s="204"/>
      <c r="J171" s="205">
        <f>ROUND(I171*H171,2)</f>
        <v>0</v>
      </c>
      <c r="K171" s="201" t="s">
        <v>129</v>
      </c>
      <c r="L171" s="46"/>
      <c r="M171" s="206" t="s">
        <v>19</v>
      </c>
      <c r="N171" s="207" t="s">
        <v>43</v>
      </c>
      <c r="O171" s="86"/>
      <c r="P171" s="208">
        <f>O171*H171</f>
        <v>0</v>
      </c>
      <c r="Q171" s="208">
        <v>0.00025999999999999998</v>
      </c>
      <c r="R171" s="208">
        <f>Q171*H171</f>
        <v>0.0052623999999999995</v>
      </c>
      <c r="S171" s="208">
        <v>0</v>
      </c>
      <c r="T171" s="209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0" t="s">
        <v>130</v>
      </c>
      <c r="AT171" s="210" t="s">
        <v>125</v>
      </c>
      <c r="AU171" s="210" t="s">
        <v>79</v>
      </c>
      <c r="AY171" s="19" t="s">
        <v>123</v>
      </c>
      <c r="BE171" s="211">
        <f>IF(N171="základní",J171,0)</f>
        <v>0</v>
      </c>
      <c r="BF171" s="211">
        <f>IF(N171="snížená",J171,0)</f>
        <v>0</v>
      </c>
      <c r="BG171" s="211">
        <f>IF(N171="zákl. přenesená",J171,0)</f>
        <v>0</v>
      </c>
      <c r="BH171" s="211">
        <f>IF(N171="sníž. přenesená",J171,0)</f>
        <v>0</v>
      </c>
      <c r="BI171" s="211">
        <f>IF(N171="nulová",J171,0)</f>
        <v>0</v>
      </c>
      <c r="BJ171" s="19" t="s">
        <v>77</v>
      </c>
      <c r="BK171" s="211">
        <f>ROUND(I171*H171,2)</f>
        <v>0</v>
      </c>
      <c r="BL171" s="19" t="s">
        <v>130</v>
      </c>
      <c r="BM171" s="210" t="s">
        <v>253</v>
      </c>
    </row>
    <row r="172" s="2" customFormat="1">
      <c r="A172" s="40"/>
      <c r="B172" s="41"/>
      <c r="C172" s="42"/>
      <c r="D172" s="212" t="s">
        <v>132</v>
      </c>
      <c r="E172" s="42"/>
      <c r="F172" s="213" t="s">
        <v>254</v>
      </c>
      <c r="G172" s="42"/>
      <c r="H172" s="42"/>
      <c r="I172" s="214"/>
      <c r="J172" s="42"/>
      <c r="K172" s="42"/>
      <c r="L172" s="46"/>
      <c r="M172" s="215"/>
      <c r="N172" s="216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132</v>
      </c>
      <c r="AU172" s="19" t="s">
        <v>79</v>
      </c>
    </row>
    <row r="173" s="2" customFormat="1">
      <c r="A173" s="40"/>
      <c r="B173" s="41"/>
      <c r="C173" s="42"/>
      <c r="D173" s="217" t="s">
        <v>134</v>
      </c>
      <c r="E173" s="42"/>
      <c r="F173" s="218" t="s">
        <v>255</v>
      </c>
      <c r="G173" s="42"/>
      <c r="H173" s="42"/>
      <c r="I173" s="214"/>
      <c r="J173" s="42"/>
      <c r="K173" s="42"/>
      <c r="L173" s="46"/>
      <c r="M173" s="215"/>
      <c r="N173" s="216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134</v>
      </c>
      <c r="AU173" s="19" t="s">
        <v>79</v>
      </c>
    </row>
    <row r="174" s="13" customFormat="1">
      <c r="A174" s="13"/>
      <c r="B174" s="219"/>
      <c r="C174" s="220"/>
      <c r="D174" s="212" t="s">
        <v>136</v>
      </c>
      <c r="E174" s="221" t="s">
        <v>19</v>
      </c>
      <c r="F174" s="222" t="s">
        <v>256</v>
      </c>
      <c r="G174" s="220"/>
      <c r="H174" s="223">
        <v>15.039999999999999</v>
      </c>
      <c r="I174" s="224"/>
      <c r="J174" s="220"/>
      <c r="K174" s="220"/>
      <c r="L174" s="225"/>
      <c r="M174" s="226"/>
      <c r="N174" s="227"/>
      <c r="O174" s="227"/>
      <c r="P174" s="227"/>
      <c r="Q174" s="227"/>
      <c r="R174" s="227"/>
      <c r="S174" s="227"/>
      <c r="T174" s="22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9" t="s">
        <v>136</v>
      </c>
      <c r="AU174" s="229" t="s">
        <v>79</v>
      </c>
      <c r="AV174" s="13" t="s">
        <v>79</v>
      </c>
      <c r="AW174" s="13" t="s">
        <v>33</v>
      </c>
      <c r="AX174" s="13" t="s">
        <v>72</v>
      </c>
      <c r="AY174" s="229" t="s">
        <v>123</v>
      </c>
    </row>
    <row r="175" s="13" customFormat="1">
      <c r="A175" s="13"/>
      <c r="B175" s="219"/>
      <c r="C175" s="220"/>
      <c r="D175" s="212" t="s">
        <v>136</v>
      </c>
      <c r="E175" s="221" t="s">
        <v>19</v>
      </c>
      <c r="F175" s="222" t="s">
        <v>257</v>
      </c>
      <c r="G175" s="220"/>
      <c r="H175" s="223">
        <v>5.2000000000000002</v>
      </c>
      <c r="I175" s="224"/>
      <c r="J175" s="220"/>
      <c r="K175" s="220"/>
      <c r="L175" s="225"/>
      <c r="M175" s="226"/>
      <c r="N175" s="227"/>
      <c r="O175" s="227"/>
      <c r="P175" s="227"/>
      <c r="Q175" s="227"/>
      <c r="R175" s="227"/>
      <c r="S175" s="227"/>
      <c r="T175" s="22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29" t="s">
        <v>136</v>
      </c>
      <c r="AU175" s="229" t="s">
        <v>79</v>
      </c>
      <c r="AV175" s="13" t="s">
        <v>79</v>
      </c>
      <c r="AW175" s="13" t="s">
        <v>33</v>
      </c>
      <c r="AX175" s="13" t="s">
        <v>72</v>
      </c>
      <c r="AY175" s="229" t="s">
        <v>123</v>
      </c>
    </row>
    <row r="176" s="14" customFormat="1">
      <c r="A176" s="14"/>
      <c r="B176" s="230"/>
      <c r="C176" s="231"/>
      <c r="D176" s="212" t="s">
        <v>136</v>
      </c>
      <c r="E176" s="232" t="s">
        <v>19</v>
      </c>
      <c r="F176" s="233" t="s">
        <v>139</v>
      </c>
      <c r="G176" s="231"/>
      <c r="H176" s="234">
        <v>20.239999999999998</v>
      </c>
      <c r="I176" s="235"/>
      <c r="J176" s="231"/>
      <c r="K176" s="231"/>
      <c r="L176" s="236"/>
      <c r="M176" s="237"/>
      <c r="N176" s="238"/>
      <c r="O176" s="238"/>
      <c r="P176" s="238"/>
      <c r="Q176" s="238"/>
      <c r="R176" s="238"/>
      <c r="S176" s="238"/>
      <c r="T176" s="23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0" t="s">
        <v>136</v>
      </c>
      <c r="AU176" s="240" t="s">
        <v>79</v>
      </c>
      <c r="AV176" s="14" t="s">
        <v>130</v>
      </c>
      <c r="AW176" s="14" t="s">
        <v>33</v>
      </c>
      <c r="AX176" s="14" t="s">
        <v>77</v>
      </c>
      <c r="AY176" s="240" t="s">
        <v>123</v>
      </c>
    </row>
    <row r="177" s="2" customFormat="1" ht="24.15" customHeight="1">
      <c r="A177" s="40"/>
      <c r="B177" s="41"/>
      <c r="C177" s="199" t="s">
        <v>258</v>
      </c>
      <c r="D177" s="199" t="s">
        <v>125</v>
      </c>
      <c r="E177" s="200" t="s">
        <v>259</v>
      </c>
      <c r="F177" s="201" t="s">
        <v>260</v>
      </c>
      <c r="G177" s="202" t="s">
        <v>200</v>
      </c>
      <c r="H177" s="203">
        <v>20.239999999999998</v>
      </c>
      <c r="I177" s="204"/>
      <c r="J177" s="205">
        <f>ROUND(I177*H177,2)</f>
        <v>0</v>
      </c>
      <c r="K177" s="201" t="s">
        <v>129</v>
      </c>
      <c r="L177" s="46"/>
      <c r="M177" s="206" t="s">
        <v>19</v>
      </c>
      <c r="N177" s="207" t="s">
        <v>43</v>
      </c>
      <c r="O177" s="86"/>
      <c r="P177" s="208">
        <f>O177*H177</f>
        <v>0</v>
      </c>
      <c r="Q177" s="208">
        <v>0.0043800000000000002</v>
      </c>
      <c r="R177" s="208">
        <f>Q177*H177</f>
        <v>0.088651199999999999</v>
      </c>
      <c r="S177" s="208">
        <v>0</v>
      </c>
      <c r="T177" s="209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0" t="s">
        <v>130</v>
      </c>
      <c r="AT177" s="210" t="s">
        <v>125</v>
      </c>
      <c r="AU177" s="210" t="s">
        <v>79</v>
      </c>
      <c r="AY177" s="19" t="s">
        <v>123</v>
      </c>
      <c r="BE177" s="211">
        <f>IF(N177="základní",J177,0)</f>
        <v>0</v>
      </c>
      <c r="BF177" s="211">
        <f>IF(N177="snížená",J177,0)</f>
        <v>0</v>
      </c>
      <c r="BG177" s="211">
        <f>IF(N177="zákl. přenesená",J177,0)</f>
        <v>0</v>
      </c>
      <c r="BH177" s="211">
        <f>IF(N177="sníž. přenesená",J177,0)</f>
        <v>0</v>
      </c>
      <c r="BI177" s="211">
        <f>IF(N177="nulová",J177,0)</f>
        <v>0</v>
      </c>
      <c r="BJ177" s="19" t="s">
        <v>77</v>
      </c>
      <c r="BK177" s="211">
        <f>ROUND(I177*H177,2)</f>
        <v>0</v>
      </c>
      <c r="BL177" s="19" t="s">
        <v>130</v>
      </c>
      <c r="BM177" s="210" t="s">
        <v>261</v>
      </c>
    </row>
    <row r="178" s="2" customFormat="1">
      <c r="A178" s="40"/>
      <c r="B178" s="41"/>
      <c r="C178" s="42"/>
      <c r="D178" s="212" t="s">
        <v>132</v>
      </c>
      <c r="E178" s="42"/>
      <c r="F178" s="213" t="s">
        <v>262</v>
      </c>
      <c r="G178" s="42"/>
      <c r="H178" s="42"/>
      <c r="I178" s="214"/>
      <c r="J178" s="42"/>
      <c r="K178" s="42"/>
      <c r="L178" s="46"/>
      <c r="M178" s="215"/>
      <c r="N178" s="216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79</v>
      </c>
    </row>
    <row r="179" s="2" customFormat="1">
      <c r="A179" s="40"/>
      <c r="B179" s="41"/>
      <c r="C179" s="42"/>
      <c r="D179" s="217" t="s">
        <v>134</v>
      </c>
      <c r="E179" s="42"/>
      <c r="F179" s="218" t="s">
        <v>263</v>
      </c>
      <c r="G179" s="42"/>
      <c r="H179" s="42"/>
      <c r="I179" s="214"/>
      <c r="J179" s="42"/>
      <c r="K179" s="42"/>
      <c r="L179" s="46"/>
      <c r="M179" s="215"/>
      <c r="N179" s="216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134</v>
      </c>
      <c r="AU179" s="19" t="s">
        <v>79</v>
      </c>
    </row>
    <row r="180" s="13" customFormat="1">
      <c r="A180" s="13"/>
      <c r="B180" s="219"/>
      <c r="C180" s="220"/>
      <c r="D180" s="212" t="s">
        <v>136</v>
      </c>
      <c r="E180" s="221" t="s">
        <v>19</v>
      </c>
      <c r="F180" s="222" t="s">
        <v>256</v>
      </c>
      <c r="G180" s="220"/>
      <c r="H180" s="223">
        <v>15.039999999999999</v>
      </c>
      <c r="I180" s="224"/>
      <c r="J180" s="220"/>
      <c r="K180" s="220"/>
      <c r="L180" s="225"/>
      <c r="M180" s="226"/>
      <c r="N180" s="227"/>
      <c r="O180" s="227"/>
      <c r="P180" s="227"/>
      <c r="Q180" s="227"/>
      <c r="R180" s="227"/>
      <c r="S180" s="227"/>
      <c r="T180" s="22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9" t="s">
        <v>136</v>
      </c>
      <c r="AU180" s="229" t="s">
        <v>79</v>
      </c>
      <c r="AV180" s="13" t="s">
        <v>79</v>
      </c>
      <c r="AW180" s="13" t="s">
        <v>33</v>
      </c>
      <c r="AX180" s="13" t="s">
        <v>72</v>
      </c>
      <c r="AY180" s="229" t="s">
        <v>123</v>
      </c>
    </row>
    <row r="181" s="13" customFormat="1">
      <c r="A181" s="13"/>
      <c r="B181" s="219"/>
      <c r="C181" s="220"/>
      <c r="D181" s="212" t="s">
        <v>136</v>
      </c>
      <c r="E181" s="221" t="s">
        <v>19</v>
      </c>
      <c r="F181" s="222" t="s">
        <v>257</v>
      </c>
      <c r="G181" s="220"/>
      <c r="H181" s="223">
        <v>5.2000000000000002</v>
      </c>
      <c r="I181" s="224"/>
      <c r="J181" s="220"/>
      <c r="K181" s="220"/>
      <c r="L181" s="225"/>
      <c r="M181" s="226"/>
      <c r="N181" s="227"/>
      <c r="O181" s="227"/>
      <c r="P181" s="227"/>
      <c r="Q181" s="227"/>
      <c r="R181" s="227"/>
      <c r="S181" s="227"/>
      <c r="T181" s="22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9" t="s">
        <v>136</v>
      </c>
      <c r="AU181" s="229" t="s">
        <v>79</v>
      </c>
      <c r="AV181" s="13" t="s">
        <v>79</v>
      </c>
      <c r="AW181" s="13" t="s">
        <v>33</v>
      </c>
      <c r="AX181" s="13" t="s">
        <v>72</v>
      </c>
      <c r="AY181" s="229" t="s">
        <v>123</v>
      </c>
    </row>
    <row r="182" s="14" customFormat="1">
      <c r="A182" s="14"/>
      <c r="B182" s="230"/>
      <c r="C182" s="231"/>
      <c r="D182" s="212" t="s">
        <v>136</v>
      </c>
      <c r="E182" s="232" t="s">
        <v>19</v>
      </c>
      <c r="F182" s="233" t="s">
        <v>139</v>
      </c>
      <c r="G182" s="231"/>
      <c r="H182" s="234">
        <v>20.239999999999998</v>
      </c>
      <c r="I182" s="235"/>
      <c r="J182" s="231"/>
      <c r="K182" s="231"/>
      <c r="L182" s="236"/>
      <c r="M182" s="237"/>
      <c r="N182" s="238"/>
      <c r="O182" s="238"/>
      <c r="P182" s="238"/>
      <c r="Q182" s="238"/>
      <c r="R182" s="238"/>
      <c r="S182" s="238"/>
      <c r="T182" s="239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0" t="s">
        <v>136</v>
      </c>
      <c r="AU182" s="240" t="s">
        <v>79</v>
      </c>
      <c r="AV182" s="14" t="s">
        <v>130</v>
      </c>
      <c r="AW182" s="14" t="s">
        <v>33</v>
      </c>
      <c r="AX182" s="14" t="s">
        <v>77</v>
      </c>
      <c r="AY182" s="240" t="s">
        <v>123</v>
      </c>
    </row>
    <row r="183" s="2" customFormat="1" ht="16.5" customHeight="1">
      <c r="A183" s="40"/>
      <c r="B183" s="41"/>
      <c r="C183" s="199" t="s">
        <v>264</v>
      </c>
      <c r="D183" s="199" t="s">
        <v>125</v>
      </c>
      <c r="E183" s="200" t="s">
        <v>265</v>
      </c>
      <c r="F183" s="201" t="s">
        <v>266</v>
      </c>
      <c r="G183" s="202" t="s">
        <v>200</v>
      </c>
      <c r="H183" s="203">
        <v>783.38699999999994</v>
      </c>
      <c r="I183" s="204"/>
      <c r="J183" s="205">
        <f>ROUND(I183*H183,2)</f>
        <v>0</v>
      </c>
      <c r="K183" s="201" t="s">
        <v>129</v>
      </c>
      <c r="L183" s="46"/>
      <c r="M183" s="206" t="s">
        <v>19</v>
      </c>
      <c r="N183" s="207" t="s">
        <v>43</v>
      </c>
      <c r="O183" s="86"/>
      <c r="P183" s="208">
        <f>O183*H183</f>
        <v>0</v>
      </c>
      <c r="Q183" s="208">
        <v>0.00025999999999999998</v>
      </c>
      <c r="R183" s="208">
        <f>Q183*H183</f>
        <v>0.20368061999999998</v>
      </c>
      <c r="S183" s="208">
        <v>0</v>
      </c>
      <c r="T183" s="20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0" t="s">
        <v>130</v>
      </c>
      <c r="AT183" s="210" t="s">
        <v>125</v>
      </c>
      <c r="AU183" s="210" t="s">
        <v>79</v>
      </c>
      <c r="AY183" s="19" t="s">
        <v>123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9" t="s">
        <v>77</v>
      </c>
      <c r="BK183" s="211">
        <f>ROUND(I183*H183,2)</f>
        <v>0</v>
      </c>
      <c r="BL183" s="19" t="s">
        <v>130</v>
      </c>
      <c r="BM183" s="210" t="s">
        <v>267</v>
      </c>
    </row>
    <row r="184" s="2" customFormat="1">
      <c r="A184" s="40"/>
      <c r="B184" s="41"/>
      <c r="C184" s="42"/>
      <c r="D184" s="212" t="s">
        <v>132</v>
      </c>
      <c r="E184" s="42"/>
      <c r="F184" s="213" t="s">
        <v>268</v>
      </c>
      <c r="G184" s="42"/>
      <c r="H184" s="42"/>
      <c r="I184" s="214"/>
      <c r="J184" s="42"/>
      <c r="K184" s="42"/>
      <c r="L184" s="46"/>
      <c r="M184" s="215"/>
      <c r="N184" s="216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132</v>
      </c>
      <c r="AU184" s="19" t="s">
        <v>79</v>
      </c>
    </row>
    <row r="185" s="2" customFormat="1">
      <c r="A185" s="40"/>
      <c r="B185" s="41"/>
      <c r="C185" s="42"/>
      <c r="D185" s="217" t="s">
        <v>134</v>
      </c>
      <c r="E185" s="42"/>
      <c r="F185" s="218" t="s">
        <v>269</v>
      </c>
      <c r="G185" s="42"/>
      <c r="H185" s="42"/>
      <c r="I185" s="214"/>
      <c r="J185" s="42"/>
      <c r="K185" s="42"/>
      <c r="L185" s="46"/>
      <c r="M185" s="215"/>
      <c r="N185" s="216"/>
      <c r="O185" s="86"/>
      <c r="P185" s="86"/>
      <c r="Q185" s="86"/>
      <c r="R185" s="86"/>
      <c r="S185" s="86"/>
      <c r="T185" s="87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T185" s="19" t="s">
        <v>134</v>
      </c>
      <c r="AU185" s="19" t="s">
        <v>79</v>
      </c>
    </row>
    <row r="186" s="13" customFormat="1">
      <c r="A186" s="13"/>
      <c r="B186" s="219"/>
      <c r="C186" s="220"/>
      <c r="D186" s="212" t="s">
        <v>136</v>
      </c>
      <c r="E186" s="221" t="s">
        <v>19</v>
      </c>
      <c r="F186" s="222" t="s">
        <v>270</v>
      </c>
      <c r="G186" s="220"/>
      <c r="H186" s="223">
        <v>269.06400000000002</v>
      </c>
      <c r="I186" s="224"/>
      <c r="J186" s="220"/>
      <c r="K186" s="220"/>
      <c r="L186" s="225"/>
      <c r="M186" s="226"/>
      <c r="N186" s="227"/>
      <c r="O186" s="227"/>
      <c r="P186" s="227"/>
      <c r="Q186" s="227"/>
      <c r="R186" s="227"/>
      <c r="S186" s="227"/>
      <c r="T186" s="22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9" t="s">
        <v>136</v>
      </c>
      <c r="AU186" s="229" t="s">
        <v>79</v>
      </c>
      <c r="AV186" s="13" t="s">
        <v>79</v>
      </c>
      <c r="AW186" s="13" t="s">
        <v>33</v>
      </c>
      <c r="AX186" s="13" t="s">
        <v>72</v>
      </c>
      <c r="AY186" s="229" t="s">
        <v>123</v>
      </c>
    </row>
    <row r="187" s="13" customFormat="1">
      <c r="A187" s="13"/>
      <c r="B187" s="219"/>
      <c r="C187" s="220"/>
      <c r="D187" s="212" t="s">
        <v>136</v>
      </c>
      <c r="E187" s="221" t="s">
        <v>19</v>
      </c>
      <c r="F187" s="222" t="s">
        <v>271</v>
      </c>
      <c r="G187" s="220"/>
      <c r="H187" s="223">
        <v>353.868</v>
      </c>
      <c r="I187" s="224"/>
      <c r="J187" s="220"/>
      <c r="K187" s="220"/>
      <c r="L187" s="225"/>
      <c r="M187" s="226"/>
      <c r="N187" s="227"/>
      <c r="O187" s="227"/>
      <c r="P187" s="227"/>
      <c r="Q187" s="227"/>
      <c r="R187" s="227"/>
      <c r="S187" s="227"/>
      <c r="T187" s="22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29" t="s">
        <v>136</v>
      </c>
      <c r="AU187" s="229" t="s">
        <v>79</v>
      </c>
      <c r="AV187" s="13" t="s">
        <v>79</v>
      </c>
      <c r="AW187" s="13" t="s">
        <v>33</v>
      </c>
      <c r="AX187" s="13" t="s">
        <v>72</v>
      </c>
      <c r="AY187" s="229" t="s">
        <v>123</v>
      </c>
    </row>
    <row r="188" s="13" customFormat="1">
      <c r="A188" s="13"/>
      <c r="B188" s="219"/>
      <c r="C188" s="220"/>
      <c r="D188" s="212" t="s">
        <v>136</v>
      </c>
      <c r="E188" s="221" t="s">
        <v>19</v>
      </c>
      <c r="F188" s="222" t="s">
        <v>272</v>
      </c>
      <c r="G188" s="220"/>
      <c r="H188" s="223">
        <v>125.511</v>
      </c>
      <c r="I188" s="224"/>
      <c r="J188" s="220"/>
      <c r="K188" s="220"/>
      <c r="L188" s="225"/>
      <c r="M188" s="226"/>
      <c r="N188" s="227"/>
      <c r="O188" s="227"/>
      <c r="P188" s="227"/>
      <c r="Q188" s="227"/>
      <c r="R188" s="227"/>
      <c r="S188" s="227"/>
      <c r="T188" s="22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9" t="s">
        <v>136</v>
      </c>
      <c r="AU188" s="229" t="s">
        <v>79</v>
      </c>
      <c r="AV188" s="13" t="s">
        <v>79</v>
      </c>
      <c r="AW188" s="13" t="s">
        <v>33</v>
      </c>
      <c r="AX188" s="13" t="s">
        <v>72</v>
      </c>
      <c r="AY188" s="229" t="s">
        <v>123</v>
      </c>
    </row>
    <row r="189" s="13" customFormat="1">
      <c r="A189" s="13"/>
      <c r="B189" s="219"/>
      <c r="C189" s="220"/>
      <c r="D189" s="212" t="s">
        <v>136</v>
      </c>
      <c r="E189" s="221" t="s">
        <v>19</v>
      </c>
      <c r="F189" s="222" t="s">
        <v>273</v>
      </c>
      <c r="G189" s="220"/>
      <c r="H189" s="223">
        <v>8.8000000000000007</v>
      </c>
      <c r="I189" s="224"/>
      <c r="J189" s="220"/>
      <c r="K189" s="220"/>
      <c r="L189" s="225"/>
      <c r="M189" s="226"/>
      <c r="N189" s="227"/>
      <c r="O189" s="227"/>
      <c r="P189" s="227"/>
      <c r="Q189" s="227"/>
      <c r="R189" s="227"/>
      <c r="S189" s="227"/>
      <c r="T189" s="228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29" t="s">
        <v>136</v>
      </c>
      <c r="AU189" s="229" t="s">
        <v>79</v>
      </c>
      <c r="AV189" s="13" t="s">
        <v>79</v>
      </c>
      <c r="AW189" s="13" t="s">
        <v>33</v>
      </c>
      <c r="AX189" s="13" t="s">
        <v>72</v>
      </c>
      <c r="AY189" s="229" t="s">
        <v>123</v>
      </c>
    </row>
    <row r="190" s="13" customFormat="1">
      <c r="A190" s="13"/>
      <c r="B190" s="219"/>
      <c r="C190" s="220"/>
      <c r="D190" s="212" t="s">
        <v>136</v>
      </c>
      <c r="E190" s="221" t="s">
        <v>19</v>
      </c>
      <c r="F190" s="222" t="s">
        <v>274</v>
      </c>
      <c r="G190" s="220"/>
      <c r="H190" s="223">
        <v>2.2400000000000002</v>
      </c>
      <c r="I190" s="224"/>
      <c r="J190" s="220"/>
      <c r="K190" s="220"/>
      <c r="L190" s="225"/>
      <c r="M190" s="226"/>
      <c r="N190" s="227"/>
      <c r="O190" s="227"/>
      <c r="P190" s="227"/>
      <c r="Q190" s="227"/>
      <c r="R190" s="227"/>
      <c r="S190" s="227"/>
      <c r="T190" s="22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9" t="s">
        <v>136</v>
      </c>
      <c r="AU190" s="229" t="s">
        <v>79</v>
      </c>
      <c r="AV190" s="13" t="s">
        <v>79</v>
      </c>
      <c r="AW190" s="13" t="s">
        <v>33</v>
      </c>
      <c r="AX190" s="13" t="s">
        <v>72</v>
      </c>
      <c r="AY190" s="229" t="s">
        <v>123</v>
      </c>
    </row>
    <row r="191" s="13" customFormat="1">
      <c r="A191" s="13"/>
      <c r="B191" s="219"/>
      <c r="C191" s="220"/>
      <c r="D191" s="212" t="s">
        <v>136</v>
      </c>
      <c r="E191" s="221" t="s">
        <v>19</v>
      </c>
      <c r="F191" s="222" t="s">
        <v>275</v>
      </c>
      <c r="G191" s="220"/>
      <c r="H191" s="223">
        <v>5.2000000000000002</v>
      </c>
      <c r="I191" s="224"/>
      <c r="J191" s="220"/>
      <c r="K191" s="220"/>
      <c r="L191" s="225"/>
      <c r="M191" s="226"/>
      <c r="N191" s="227"/>
      <c r="O191" s="227"/>
      <c r="P191" s="227"/>
      <c r="Q191" s="227"/>
      <c r="R191" s="227"/>
      <c r="S191" s="227"/>
      <c r="T191" s="22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29" t="s">
        <v>136</v>
      </c>
      <c r="AU191" s="229" t="s">
        <v>79</v>
      </c>
      <c r="AV191" s="13" t="s">
        <v>79</v>
      </c>
      <c r="AW191" s="13" t="s">
        <v>33</v>
      </c>
      <c r="AX191" s="13" t="s">
        <v>72</v>
      </c>
      <c r="AY191" s="229" t="s">
        <v>123</v>
      </c>
    </row>
    <row r="192" s="13" customFormat="1">
      <c r="A192" s="13"/>
      <c r="B192" s="219"/>
      <c r="C192" s="220"/>
      <c r="D192" s="212" t="s">
        <v>136</v>
      </c>
      <c r="E192" s="221" t="s">
        <v>19</v>
      </c>
      <c r="F192" s="222" t="s">
        <v>276</v>
      </c>
      <c r="G192" s="220"/>
      <c r="H192" s="223">
        <v>59.640000000000001</v>
      </c>
      <c r="I192" s="224"/>
      <c r="J192" s="220"/>
      <c r="K192" s="220"/>
      <c r="L192" s="225"/>
      <c r="M192" s="226"/>
      <c r="N192" s="227"/>
      <c r="O192" s="227"/>
      <c r="P192" s="227"/>
      <c r="Q192" s="227"/>
      <c r="R192" s="227"/>
      <c r="S192" s="227"/>
      <c r="T192" s="228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9" t="s">
        <v>136</v>
      </c>
      <c r="AU192" s="229" t="s">
        <v>79</v>
      </c>
      <c r="AV192" s="13" t="s">
        <v>79</v>
      </c>
      <c r="AW192" s="13" t="s">
        <v>33</v>
      </c>
      <c r="AX192" s="13" t="s">
        <v>72</v>
      </c>
      <c r="AY192" s="229" t="s">
        <v>123</v>
      </c>
    </row>
    <row r="193" s="13" customFormat="1">
      <c r="A193" s="13"/>
      <c r="B193" s="219"/>
      <c r="C193" s="220"/>
      <c r="D193" s="212" t="s">
        <v>136</v>
      </c>
      <c r="E193" s="221" t="s">
        <v>19</v>
      </c>
      <c r="F193" s="222" t="s">
        <v>277</v>
      </c>
      <c r="G193" s="220"/>
      <c r="H193" s="223">
        <v>2.8799999999999999</v>
      </c>
      <c r="I193" s="224"/>
      <c r="J193" s="220"/>
      <c r="K193" s="220"/>
      <c r="L193" s="225"/>
      <c r="M193" s="226"/>
      <c r="N193" s="227"/>
      <c r="O193" s="227"/>
      <c r="P193" s="227"/>
      <c r="Q193" s="227"/>
      <c r="R193" s="227"/>
      <c r="S193" s="227"/>
      <c r="T193" s="228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9" t="s">
        <v>136</v>
      </c>
      <c r="AU193" s="229" t="s">
        <v>79</v>
      </c>
      <c r="AV193" s="13" t="s">
        <v>79</v>
      </c>
      <c r="AW193" s="13" t="s">
        <v>33</v>
      </c>
      <c r="AX193" s="13" t="s">
        <v>72</v>
      </c>
      <c r="AY193" s="229" t="s">
        <v>123</v>
      </c>
    </row>
    <row r="194" s="13" customFormat="1">
      <c r="A194" s="13"/>
      <c r="B194" s="219"/>
      <c r="C194" s="220"/>
      <c r="D194" s="212" t="s">
        <v>136</v>
      </c>
      <c r="E194" s="221" t="s">
        <v>19</v>
      </c>
      <c r="F194" s="222" t="s">
        <v>278</v>
      </c>
      <c r="G194" s="220"/>
      <c r="H194" s="223">
        <v>2.4199999999999999</v>
      </c>
      <c r="I194" s="224"/>
      <c r="J194" s="220"/>
      <c r="K194" s="220"/>
      <c r="L194" s="225"/>
      <c r="M194" s="226"/>
      <c r="N194" s="227"/>
      <c r="O194" s="227"/>
      <c r="P194" s="227"/>
      <c r="Q194" s="227"/>
      <c r="R194" s="227"/>
      <c r="S194" s="227"/>
      <c r="T194" s="22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9" t="s">
        <v>136</v>
      </c>
      <c r="AU194" s="229" t="s">
        <v>79</v>
      </c>
      <c r="AV194" s="13" t="s">
        <v>79</v>
      </c>
      <c r="AW194" s="13" t="s">
        <v>33</v>
      </c>
      <c r="AX194" s="13" t="s">
        <v>72</v>
      </c>
      <c r="AY194" s="229" t="s">
        <v>123</v>
      </c>
    </row>
    <row r="195" s="13" customFormat="1">
      <c r="A195" s="13"/>
      <c r="B195" s="219"/>
      <c r="C195" s="220"/>
      <c r="D195" s="212" t="s">
        <v>136</v>
      </c>
      <c r="E195" s="221" t="s">
        <v>19</v>
      </c>
      <c r="F195" s="222" t="s">
        <v>279</v>
      </c>
      <c r="G195" s="220"/>
      <c r="H195" s="223">
        <v>1.1200000000000001</v>
      </c>
      <c r="I195" s="224"/>
      <c r="J195" s="220"/>
      <c r="K195" s="220"/>
      <c r="L195" s="225"/>
      <c r="M195" s="226"/>
      <c r="N195" s="227"/>
      <c r="O195" s="227"/>
      <c r="P195" s="227"/>
      <c r="Q195" s="227"/>
      <c r="R195" s="227"/>
      <c r="S195" s="227"/>
      <c r="T195" s="22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9" t="s">
        <v>136</v>
      </c>
      <c r="AU195" s="229" t="s">
        <v>79</v>
      </c>
      <c r="AV195" s="13" t="s">
        <v>79</v>
      </c>
      <c r="AW195" s="13" t="s">
        <v>33</v>
      </c>
      <c r="AX195" s="13" t="s">
        <v>72</v>
      </c>
      <c r="AY195" s="229" t="s">
        <v>123</v>
      </c>
    </row>
    <row r="196" s="13" customFormat="1">
      <c r="A196" s="13"/>
      <c r="B196" s="219"/>
      <c r="C196" s="220"/>
      <c r="D196" s="212" t="s">
        <v>136</v>
      </c>
      <c r="E196" s="221" t="s">
        <v>19</v>
      </c>
      <c r="F196" s="222" t="s">
        <v>280</v>
      </c>
      <c r="G196" s="220"/>
      <c r="H196" s="223">
        <v>5.1200000000000001</v>
      </c>
      <c r="I196" s="224"/>
      <c r="J196" s="220"/>
      <c r="K196" s="220"/>
      <c r="L196" s="225"/>
      <c r="M196" s="226"/>
      <c r="N196" s="227"/>
      <c r="O196" s="227"/>
      <c r="P196" s="227"/>
      <c r="Q196" s="227"/>
      <c r="R196" s="227"/>
      <c r="S196" s="227"/>
      <c r="T196" s="22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9" t="s">
        <v>136</v>
      </c>
      <c r="AU196" s="229" t="s">
        <v>79</v>
      </c>
      <c r="AV196" s="13" t="s">
        <v>79</v>
      </c>
      <c r="AW196" s="13" t="s">
        <v>33</v>
      </c>
      <c r="AX196" s="13" t="s">
        <v>72</v>
      </c>
      <c r="AY196" s="229" t="s">
        <v>123</v>
      </c>
    </row>
    <row r="197" s="13" customFormat="1">
      <c r="A197" s="13"/>
      <c r="B197" s="219"/>
      <c r="C197" s="220"/>
      <c r="D197" s="212" t="s">
        <v>136</v>
      </c>
      <c r="E197" s="221" t="s">
        <v>19</v>
      </c>
      <c r="F197" s="222" t="s">
        <v>281</v>
      </c>
      <c r="G197" s="220"/>
      <c r="H197" s="223">
        <v>-127.8</v>
      </c>
      <c r="I197" s="224"/>
      <c r="J197" s="220"/>
      <c r="K197" s="220"/>
      <c r="L197" s="225"/>
      <c r="M197" s="226"/>
      <c r="N197" s="227"/>
      <c r="O197" s="227"/>
      <c r="P197" s="227"/>
      <c r="Q197" s="227"/>
      <c r="R197" s="227"/>
      <c r="S197" s="227"/>
      <c r="T197" s="22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9" t="s">
        <v>136</v>
      </c>
      <c r="AU197" s="229" t="s">
        <v>79</v>
      </c>
      <c r="AV197" s="13" t="s">
        <v>79</v>
      </c>
      <c r="AW197" s="13" t="s">
        <v>33</v>
      </c>
      <c r="AX197" s="13" t="s">
        <v>72</v>
      </c>
      <c r="AY197" s="229" t="s">
        <v>123</v>
      </c>
    </row>
    <row r="198" s="13" customFormat="1">
      <c r="A198" s="13"/>
      <c r="B198" s="219"/>
      <c r="C198" s="220"/>
      <c r="D198" s="212" t="s">
        <v>136</v>
      </c>
      <c r="E198" s="221" t="s">
        <v>19</v>
      </c>
      <c r="F198" s="222" t="s">
        <v>282</v>
      </c>
      <c r="G198" s="220"/>
      <c r="H198" s="223">
        <v>-2.5600000000000001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9" t="s">
        <v>136</v>
      </c>
      <c r="AU198" s="229" t="s">
        <v>79</v>
      </c>
      <c r="AV198" s="13" t="s">
        <v>79</v>
      </c>
      <c r="AW198" s="13" t="s">
        <v>33</v>
      </c>
      <c r="AX198" s="13" t="s">
        <v>72</v>
      </c>
      <c r="AY198" s="229" t="s">
        <v>123</v>
      </c>
    </row>
    <row r="199" s="13" customFormat="1">
      <c r="A199" s="13"/>
      <c r="B199" s="219"/>
      <c r="C199" s="220"/>
      <c r="D199" s="212" t="s">
        <v>136</v>
      </c>
      <c r="E199" s="221" t="s">
        <v>19</v>
      </c>
      <c r="F199" s="222" t="s">
        <v>283</v>
      </c>
      <c r="G199" s="220"/>
      <c r="H199" s="223">
        <v>-2.5600000000000001</v>
      </c>
      <c r="I199" s="224"/>
      <c r="J199" s="220"/>
      <c r="K199" s="220"/>
      <c r="L199" s="225"/>
      <c r="M199" s="226"/>
      <c r="N199" s="227"/>
      <c r="O199" s="227"/>
      <c r="P199" s="227"/>
      <c r="Q199" s="227"/>
      <c r="R199" s="227"/>
      <c r="S199" s="227"/>
      <c r="T199" s="22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29" t="s">
        <v>136</v>
      </c>
      <c r="AU199" s="229" t="s">
        <v>79</v>
      </c>
      <c r="AV199" s="13" t="s">
        <v>79</v>
      </c>
      <c r="AW199" s="13" t="s">
        <v>33</v>
      </c>
      <c r="AX199" s="13" t="s">
        <v>72</v>
      </c>
      <c r="AY199" s="229" t="s">
        <v>123</v>
      </c>
    </row>
    <row r="200" s="13" customFormat="1">
      <c r="A200" s="13"/>
      <c r="B200" s="219"/>
      <c r="C200" s="220"/>
      <c r="D200" s="212" t="s">
        <v>136</v>
      </c>
      <c r="E200" s="221" t="s">
        <v>19</v>
      </c>
      <c r="F200" s="222" t="s">
        <v>284</v>
      </c>
      <c r="G200" s="220"/>
      <c r="H200" s="223">
        <v>-15.050000000000001</v>
      </c>
      <c r="I200" s="224"/>
      <c r="J200" s="220"/>
      <c r="K200" s="220"/>
      <c r="L200" s="225"/>
      <c r="M200" s="226"/>
      <c r="N200" s="227"/>
      <c r="O200" s="227"/>
      <c r="P200" s="227"/>
      <c r="Q200" s="227"/>
      <c r="R200" s="227"/>
      <c r="S200" s="227"/>
      <c r="T200" s="22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9" t="s">
        <v>136</v>
      </c>
      <c r="AU200" s="229" t="s">
        <v>79</v>
      </c>
      <c r="AV200" s="13" t="s">
        <v>79</v>
      </c>
      <c r="AW200" s="13" t="s">
        <v>33</v>
      </c>
      <c r="AX200" s="13" t="s">
        <v>72</v>
      </c>
      <c r="AY200" s="229" t="s">
        <v>123</v>
      </c>
    </row>
    <row r="201" s="13" customFormat="1">
      <c r="A201" s="13"/>
      <c r="B201" s="219"/>
      <c r="C201" s="220"/>
      <c r="D201" s="212" t="s">
        <v>136</v>
      </c>
      <c r="E201" s="221" t="s">
        <v>19</v>
      </c>
      <c r="F201" s="222" t="s">
        <v>285</v>
      </c>
      <c r="G201" s="220"/>
      <c r="H201" s="223">
        <v>39.631999999999998</v>
      </c>
      <c r="I201" s="224"/>
      <c r="J201" s="220"/>
      <c r="K201" s="220"/>
      <c r="L201" s="225"/>
      <c r="M201" s="226"/>
      <c r="N201" s="227"/>
      <c r="O201" s="227"/>
      <c r="P201" s="227"/>
      <c r="Q201" s="227"/>
      <c r="R201" s="227"/>
      <c r="S201" s="227"/>
      <c r="T201" s="228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29" t="s">
        <v>136</v>
      </c>
      <c r="AU201" s="229" t="s">
        <v>79</v>
      </c>
      <c r="AV201" s="13" t="s">
        <v>79</v>
      </c>
      <c r="AW201" s="13" t="s">
        <v>33</v>
      </c>
      <c r="AX201" s="13" t="s">
        <v>72</v>
      </c>
      <c r="AY201" s="229" t="s">
        <v>123</v>
      </c>
    </row>
    <row r="202" s="13" customFormat="1">
      <c r="A202" s="13"/>
      <c r="B202" s="219"/>
      <c r="C202" s="220"/>
      <c r="D202" s="212" t="s">
        <v>136</v>
      </c>
      <c r="E202" s="221" t="s">
        <v>19</v>
      </c>
      <c r="F202" s="222" t="s">
        <v>286</v>
      </c>
      <c r="G202" s="220"/>
      <c r="H202" s="223">
        <v>-0.64000000000000001</v>
      </c>
      <c r="I202" s="224"/>
      <c r="J202" s="220"/>
      <c r="K202" s="220"/>
      <c r="L202" s="225"/>
      <c r="M202" s="226"/>
      <c r="N202" s="227"/>
      <c r="O202" s="227"/>
      <c r="P202" s="227"/>
      <c r="Q202" s="227"/>
      <c r="R202" s="227"/>
      <c r="S202" s="227"/>
      <c r="T202" s="22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9" t="s">
        <v>136</v>
      </c>
      <c r="AU202" s="229" t="s">
        <v>79</v>
      </c>
      <c r="AV202" s="13" t="s">
        <v>79</v>
      </c>
      <c r="AW202" s="13" t="s">
        <v>33</v>
      </c>
      <c r="AX202" s="13" t="s">
        <v>72</v>
      </c>
      <c r="AY202" s="229" t="s">
        <v>123</v>
      </c>
    </row>
    <row r="203" s="13" customFormat="1">
      <c r="A203" s="13"/>
      <c r="B203" s="219"/>
      <c r="C203" s="220"/>
      <c r="D203" s="212" t="s">
        <v>136</v>
      </c>
      <c r="E203" s="221" t="s">
        <v>19</v>
      </c>
      <c r="F203" s="222" t="s">
        <v>287</v>
      </c>
      <c r="G203" s="220"/>
      <c r="H203" s="223">
        <v>-0.64000000000000001</v>
      </c>
      <c r="I203" s="224"/>
      <c r="J203" s="220"/>
      <c r="K203" s="220"/>
      <c r="L203" s="225"/>
      <c r="M203" s="226"/>
      <c r="N203" s="227"/>
      <c r="O203" s="227"/>
      <c r="P203" s="227"/>
      <c r="Q203" s="227"/>
      <c r="R203" s="227"/>
      <c r="S203" s="227"/>
      <c r="T203" s="22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9" t="s">
        <v>136</v>
      </c>
      <c r="AU203" s="229" t="s">
        <v>79</v>
      </c>
      <c r="AV203" s="13" t="s">
        <v>79</v>
      </c>
      <c r="AW203" s="13" t="s">
        <v>33</v>
      </c>
      <c r="AX203" s="13" t="s">
        <v>72</v>
      </c>
      <c r="AY203" s="229" t="s">
        <v>123</v>
      </c>
    </row>
    <row r="204" s="13" customFormat="1">
      <c r="A204" s="13"/>
      <c r="B204" s="219"/>
      <c r="C204" s="220"/>
      <c r="D204" s="212" t="s">
        <v>136</v>
      </c>
      <c r="E204" s="221" t="s">
        <v>19</v>
      </c>
      <c r="F204" s="222" t="s">
        <v>288</v>
      </c>
      <c r="G204" s="220"/>
      <c r="H204" s="223">
        <v>-1.72</v>
      </c>
      <c r="I204" s="224"/>
      <c r="J204" s="220"/>
      <c r="K204" s="220"/>
      <c r="L204" s="225"/>
      <c r="M204" s="226"/>
      <c r="N204" s="227"/>
      <c r="O204" s="227"/>
      <c r="P204" s="227"/>
      <c r="Q204" s="227"/>
      <c r="R204" s="227"/>
      <c r="S204" s="227"/>
      <c r="T204" s="22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9" t="s">
        <v>136</v>
      </c>
      <c r="AU204" s="229" t="s">
        <v>79</v>
      </c>
      <c r="AV204" s="13" t="s">
        <v>79</v>
      </c>
      <c r="AW204" s="13" t="s">
        <v>33</v>
      </c>
      <c r="AX204" s="13" t="s">
        <v>72</v>
      </c>
      <c r="AY204" s="229" t="s">
        <v>123</v>
      </c>
    </row>
    <row r="205" s="13" customFormat="1">
      <c r="A205" s="13"/>
      <c r="B205" s="219"/>
      <c r="C205" s="220"/>
      <c r="D205" s="212" t="s">
        <v>136</v>
      </c>
      <c r="E205" s="221" t="s">
        <v>19</v>
      </c>
      <c r="F205" s="222" t="s">
        <v>289</v>
      </c>
      <c r="G205" s="220"/>
      <c r="H205" s="223">
        <v>58.862000000000002</v>
      </c>
      <c r="I205" s="224"/>
      <c r="J205" s="220"/>
      <c r="K205" s="220"/>
      <c r="L205" s="225"/>
      <c r="M205" s="226"/>
      <c r="N205" s="227"/>
      <c r="O205" s="227"/>
      <c r="P205" s="227"/>
      <c r="Q205" s="227"/>
      <c r="R205" s="227"/>
      <c r="S205" s="227"/>
      <c r="T205" s="228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9" t="s">
        <v>136</v>
      </c>
      <c r="AU205" s="229" t="s">
        <v>79</v>
      </c>
      <c r="AV205" s="13" t="s">
        <v>79</v>
      </c>
      <c r="AW205" s="13" t="s">
        <v>33</v>
      </c>
      <c r="AX205" s="13" t="s">
        <v>72</v>
      </c>
      <c r="AY205" s="229" t="s">
        <v>123</v>
      </c>
    </row>
    <row r="206" s="14" customFormat="1">
      <c r="A206" s="14"/>
      <c r="B206" s="230"/>
      <c r="C206" s="231"/>
      <c r="D206" s="212" t="s">
        <v>136</v>
      </c>
      <c r="E206" s="232" t="s">
        <v>19</v>
      </c>
      <c r="F206" s="233" t="s">
        <v>139</v>
      </c>
      <c r="G206" s="231"/>
      <c r="H206" s="234">
        <v>783.38700000000006</v>
      </c>
      <c r="I206" s="235"/>
      <c r="J206" s="231"/>
      <c r="K206" s="231"/>
      <c r="L206" s="236"/>
      <c r="M206" s="237"/>
      <c r="N206" s="238"/>
      <c r="O206" s="238"/>
      <c r="P206" s="238"/>
      <c r="Q206" s="238"/>
      <c r="R206" s="238"/>
      <c r="S206" s="238"/>
      <c r="T206" s="23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0" t="s">
        <v>136</v>
      </c>
      <c r="AU206" s="240" t="s">
        <v>79</v>
      </c>
      <c r="AV206" s="14" t="s">
        <v>130</v>
      </c>
      <c r="AW206" s="14" t="s">
        <v>33</v>
      </c>
      <c r="AX206" s="14" t="s">
        <v>77</v>
      </c>
      <c r="AY206" s="240" t="s">
        <v>123</v>
      </c>
    </row>
    <row r="207" s="2" customFormat="1" ht="21.75" customHeight="1">
      <c r="A207" s="40"/>
      <c r="B207" s="41"/>
      <c r="C207" s="199" t="s">
        <v>7</v>
      </c>
      <c r="D207" s="199" t="s">
        <v>125</v>
      </c>
      <c r="E207" s="200" t="s">
        <v>290</v>
      </c>
      <c r="F207" s="201" t="s">
        <v>291</v>
      </c>
      <c r="G207" s="202" t="s">
        <v>200</v>
      </c>
      <c r="H207" s="203">
        <v>58.862000000000002</v>
      </c>
      <c r="I207" s="204"/>
      <c r="J207" s="205">
        <f>ROUND(I207*H207,2)</f>
        <v>0</v>
      </c>
      <c r="K207" s="201" t="s">
        <v>129</v>
      </c>
      <c r="L207" s="46"/>
      <c r="M207" s="206" t="s">
        <v>19</v>
      </c>
      <c r="N207" s="207" t="s">
        <v>43</v>
      </c>
      <c r="O207" s="86"/>
      <c r="P207" s="208">
        <f>O207*H207</f>
        <v>0</v>
      </c>
      <c r="Q207" s="208">
        <v>0.0043800000000000002</v>
      </c>
      <c r="R207" s="208">
        <f>Q207*H207</f>
        <v>0.25781556</v>
      </c>
      <c r="S207" s="208">
        <v>0</v>
      </c>
      <c r="T207" s="209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0" t="s">
        <v>130</v>
      </c>
      <c r="AT207" s="210" t="s">
        <v>125</v>
      </c>
      <c r="AU207" s="210" t="s">
        <v>79</v>
      </c>
      <c r="AY207" s="19" t="s">
        <v>123</v>
      </c>
      <c r="BE207" s="211">
        <f>IF(N207="základní",J207,0)</f>
        <v>0</v>
      </c>
      <c r="BF207" s="211">
        <f>IF(N207="snížená",J207,0)</f>
        <v>0</v>
      </c>
      <c r="BG207" s="211">
        <f>IF(N207="zákl. přenesená",J207,0)</f>
        <v>0</v>
      </c>
      <c r="BH207" s="211">
        <f>IF(N207="sníž. přenesená",J207,0)</f>
        <v>0</v>
      </c>
      <c r="BI207" s="211">
        <f>IF(N207="nulová",J207,0)</f>
        <v>0</v>
      </c>
      <c r="BJ207" s="19" t="s">
        <v>77</v>
      </c>
      <c r="BK207" s="211">
        <f>ROUND(I207*H207,2)</f>
        <v>0</v>
      </c>
      <c r="BL207" s="19" t="s">
        <v>130</v>
      </c>
      <c r="BM207" s="210" t="s">
        <v>292</v>
      </c>
    </row>
    <row r="208" s="2" customFormat="1">
      <c r="A208" s="40"/>
      <c r="B208" s="41"/>
      <c r="C208" s="42"/>
      <c r="D208" s="212" t="s">
        <v>132</v>
      </c>
      <c r="E208" s="42"/>
      <c r="F208" s="213" t="s">
        <v>293</v>
      </c>
      <c r="G208" s="42"/>
      <c r="H208" s="42"/>
      <c r="I208" s="214"/>
      <c r="J208" s="42"/>
      <c r="K208" s="42"/>
      <c r="L208" s="46"/>
      <c r="M208" s="215"/>
      <c r="N208" s="216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79</v>
      </c>
    </row>
    <row r="209" s="2" customFormat="1">
      <c r="A209" s="40"/>
      <c r="B209" s="41"/>
      <c r="C209" s="42"/>
      <c r="D209" s="217" t="s">
        <v>134</v>
      </c>
      <c r="E209" s="42"/>
      <c r="F209" s="218" t="s">
        <v>294</v>
      </c>
      <c r="G209" s="42"/>
      <c r="H209" s="42"/>
      <c r="I209" s="214"/>
      <c r="J209" s="42"/>
      <c r="K209" s="42"/>
      <c r="L209" s="46"/>
      <c r="M209" s="215"/>
      <c r="N209" s="216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134</v>
      </c>
      <c r="AU209" s="19" t="s">
        <v>79</v>
      </c>
    </row>
    <row r="210" s="13" customFormat="1">
      <c r="A210" s="13"/>
      <c r="B210" s="219"/>
      <c r="C210" s="220"/>
      <c r="D210" s="212" t="s">
        <v>136</v>
      </c>
      <c r="E210" s="221" t="s">
        <v>19</v>
      </c>
      <c r="F210" s="222" t="s">
        <v>289</v>
      </c>
      <c r="G210" s="220"/>
      <c r="H210" s="223">
        <v>58.862000000000002</v>
      </c>
      <c r="I210" s="224"/>
      <c r="J210" s="220"/>
      <c r="K210" s="220"/>
      <c r="L210" s="225"/>
      <c r="M210" s="226"/>
      <c r="N210" s="227"/>
      <c r="O210" s="227"/>
      <c r="P210" s="227"/>
      <c r="Q210" s="227"/>
      <c r="R210" s="227"/>
      <c r="S210" s="227"/>
      <c r="T210" s="22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29" t="s">
        <v>136</v>
      </c>
      <c r="AU210" s="229" t="s">
        <v>79</v>
      </c>
      <c r="AV210" s="13" t="s">
        <v>79</v>
      </c>
      <c r="AW210" s="13" t="s">
        <v>33</v>
      </c>
      <c r="AX210" s="13" t="s">
        <v>72</v>
      </c>
      <c r="AY210" s="229" t="s">
        <v>123</v>
      </c>
    </row>
    <row r="211" s="14" customFormat="1">
      <c r="A211" s="14"/>
      <c r="B211" s="230"/>
      <c r="C211" s="231"/>
      <c r="D211" s="212" t="s">
        <v>136</v>
      </c>
      <c r="E211" s="232" t="s">
        <v>19</v>
      </c>
      <c r="F211" s="233" t="s">
        <v>139</v>
      </c>
      <c r="G211" s="231"/>
      <c r="H211" s="234">
        <v>58.862000000000002</v>
      </c>
      <c r="I211" s="235"/>
      <c r="J211" s="231"/>
      <c r="K211" s="231"/>
      <c r="L211" s="236"/>
      <c r="M211" s="237"/>
      <c r="N211" s="238"/>
      <c r="O211" s="238"/>
      <c r="P211" s="238"/>
      <c r="Q211" s="238"/>
      <c r="R211" s="238"/>
      <c r="S211" s="238"/>
      <c r="T211" s="239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0" t="s">
        <v>136</v>
      </c>
      <c r="AU211" s="240" t="s">
        <v>79</v>
      </c>
      <c r="AV211" s="14" t="s">
        <v>130</v>
      </c>
      <c r="AW211" s="14" t="s">
        <v>33</v>
      </c>
      <c r="AX211" s="14" t="s">
        <v>77</v>
      </c>
      <c r="AY211" s="240" t="s">
        <v>123</v>
      </c>
    </row>
    <row r="212" s="2" customFormat="1" ht="16.5" customHeight="1">
      <c r="A212" s="40"/>
      <c r="B212" s="41"/>
      <c r="C212" s="199" t="s">
        <v>295</v>
      </c>
      <c r="D212" s="199" t="s">
        <v>125</v>
      </c>
      <c r="E212" s="200" t="s">
        <v>296</v>
      </c>
      <c r="F212" s="201" t="s">
        <v>297</v>
      </c>
      <c r="G212" s="202" t="s">
        <v>240</v>
      </c>
      <c r="H212" s="203">
        <v>91.099999999999994</v>
      </c>
      <c r="I212" s="204"/>
      <c r="J212" s="205">
        <f>ROUND(I212*H212,2)</f>
        <v>0</v>
      </c>
      <c r="K212" s="201" t="s">
        <v>129</v>
      </c>
      <c r="L212" s="46"/>
      <c r="M212" s="206" t="s">
        <v>19</v>
      </c>
      <c r="N212" s="207" t="s">
        <v>43</v>
      </c>
      <c r="O212" s="86"/>
      <c r="P212" s="208">
        <f>O212*H212</f>
        <v>0</v>
      </c>
      <c r="Q212" s="208">
        <v>0.00010000000000000001</v>
      </c>
      <c r="R212" s="208">
        <f>Q212*H212</f>
        <v>0.00911</v>
      </c>
      <c r="S212" s="208">
        <v>0</v>
      </c>
      <c r="T212" s="209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0" t="s">
        <v>130</v>
      </c>
      <c r="AT212" s="210" t="s">
        <v>125</v>
      </c>
      <c r="AU212" s="210" t="s">
        <v>79</v>
      </c>
      <c r="AY212" s="19" t="s">
        <v>123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9" t="s">
        <v>77</v>
      </c>
      <c r="BK212" s="211">
        <f>ROUND(I212*H212,2)</f>
        <v>0</v>
      </c>
      <c r="BL212" s="19" t="s">
        <v>130</v>
      </c>
      <c r="BM212" s="210" t="s">
        <v>298</v>
      </c>
    </row>
    <row r="213" s="2" customFormat="1">
      <c r="A213" s="40"/>
      <c r="B213" s="41"/>
      <c r="C213" s="42"/>
      <c r="D213" s="212" t="s">
        <v>132</v>
      </c>
      <c r="E213" s="42"/>
      <c r="F213" s="213" t="s">
        <v>299</v>
      </c>
      <c r="G213" s="42"/>
      <c r="H213" s="42"/>
      <c r="I213" s="214"/>
      <c r="J213" s="42"/>
      <c r="K213" s="42"/>
      <c r="L213" s="46"/>
      <c r="M213" s="215"/>
      <c r="N213" s="216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132</v>
      </c>
      <c r="AU213" s="19" t="s">
        <v>79</v>
      </c>
    </row>
    <row r="214" s="2" customFormat="1">
      <c r="A214" s="40"/>
      <c r="B214" s="41"/>
      <c r="C214" s="42"/>
      <c r="D214" s="217" t="s">
        <v>134</v>
      </c>
      <c r="E214" s="42"/>
      <c r="F214" s="218" t="s">
        <v>300</v>
      </c>
      <c r="G214" s="42"/>
      <c r="H214" s="42"/>
      <c r="I214" s="214"/>
      <c r="J214" s="42"/>
      <c r="K214" s="42"/>
      <c r="L214" s="46"/>
      <c r="M214" s="215"/>
      <c r="N214" s="216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134</v>
      </c>
      <c r="AU214" s="19" t="s">
        <v>79</v>
      </c>
    </row>
    <row r="215" s="13" customFormat="1">
      <c r="A215" s="13"/>
      <c r="B215" s="219"/>
      <c r="C215" s="220"/>
      <c r="D215" s="212" t="s">
        <v>136</v>
      </c>
      <c r="E215" s="221" t="s">
        <v>19</v>
      </c>
      <c r="F215" s="222" t="s">
        <v>301</v>
      </c>
      <c r="G215" s="220"/>
      <c r="H215" s="223">
        <v>91.099999999999994</v>
      </c>
      <c r="I215" s="224"/>
      <c r="J215" s="220"/>
      <c r="K215" s="220"/>
      <c r="L215" s="225"/>
      <c r="M215" s="226"/>
      <c r="N215" s="227"/>
      <c r="O215" s="227"/>
      <c r="P215" s="227"/>
      <c r="Q215" s="227"/>
      <c r="R215" s="227"/>
      <c r="S215" s="227"/>
      <c r="T215" s="22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9" t="s">
        <v>136</v>
      </c>
      <c r="AU215" s="229" t="s">
        <v>79</v>
      </c>
      <c r="AV215" s="13" t="s">
        <v>79</v>
      </c>
      <c r="AW215" s="13" t="s">
        <v>33</v>
      </c>
      <c r="AX215" s="13" t="s">
        <v>72</v>
      </c>
      <c r="AY215" s="229" t="s">
        <v>123</v>
      </c>
    </row>
    <row r="216" s="14" customFormat="1">
      <c r="A216" s="14"/>
      <c r="B216" s="230"/>
      <c r="C216" s="231"/>
      <c r="D216" s="212" t="s">
        <v>136</v>
      </c>
      <c r="E216" s="232" t="s">
        <v>19</v>
      </c>
      <c r="F216" s="233" t="s">
        <v>139</v>
      </c>
      <c r="G216" s="231"/>
      <c r="H216" s="234">
        <v>91.099999999999994</v>
      </c>
      <c r="I216" s="235"/>
      <c r="J216" s="231"/>
      <c r="K216" s="231"/>
      <c r="L216" s="236"/>
      <c r="M216" s="237"/>
      <c r="N216" s="238"/>
      <c r="O216" s="238"/>
      <c r="P216" s="238"/>
      <c r="Q216" s="238"/>
      <c r="R216" s="238"/>
      <c r="S216" s="238"/>
      <c r="T216" s="23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0" t="s">
        <v>136</v>
      </c>
      <c r="AU216" s="240" t="s">
        <v>79</v>
      </c>
      <c r="AV216" s="14" t="s">
        <v>130</v>
      </c>
      <c r="AW216" s="14" t="s">
        <v>33</v>
      </c>
      <c r="AX216" s="14" t="s">
        <v>77</v>
      </c>
      <c r="AY216" s="240" t="s">
        <v>123</v>
      </c>
    </row>
    <row r="217" s="2" customFormat="1" ht="24.15" customHeight="1">
      <c r="A217" s="40"/>
      <c r="B217" s="41"/>
      <c r="C217" s="241" t="s">
        <v>302</v>
      </c>
      <c r="D217" s="241" t="s">
        <v>191</v>
      </c>
      <c r="E217" s="242" t="s">
        <v>303</v>
      </c>
      <c r="F217" s="243" t="s">
        <v>304</v>
      </c>
      <c r="G217" s="244" t="s">
        <v>240</v>
      </c>
      <c r="H217" s="245">
        <v>95.655000000000001</v>
      </c>
      <c r="I217" s="246"/>
      <c r="J217" s="247">
        <f>ROUND(I217*H217,2)</f>
        <v>0</v>
      </c>
      <c r="K217" s="243" t="s">
        <v>129</v>
      </c>
      <c r="L217" s="248"/>
      <c r="M217" s="249" t="s">
        <v>19</v>
      </c>
      <c r="N217" s="250" t="s">
        <v>43</v>
      </c>
      <c r="O217" s="86"/>
      <c r="P217" s="208">
        <f>O217*H217</f>
        <v>0</v>
      </c>
      <c r="Q217" s="208">
        <v>0.00042000000000000002</v>
      </c>
      <c r="R217" s="208">
        <f>Q217*H217</f>
        <v>0.040175100000000005</v>
      </c>
      <c r="S217" s="208">
        <v>0</v>
      </c>
      <c r="T217" s="209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10" t="s">
        <v>176</v>
      </c>
      <c r="AT217" s="210" t="s">
        <v>191</v>
      </c>
      <c r="AU217" s="210" t="s">
        <v>79</v>
      </c>
      <c r="AY217" s="19" t="s">
        <v>123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19" t="s">
        <v>77</v>
      </c>
      <c r="BK217" s="211">
        <f>ROUND(I217*H217,2)</f>
        <v>0</v>
      </c>
      <c r="BL217" s="19" t="s">
        <v>130</v>
      </c>
      <c r="BM217" s="210" t="s">
        <v>305</v>
      </c>
    </row>
    <row r="218" s="2" customFormat="1">
      <c r="A218" s="40"/>
      <c r="B218" s="41"/>
      <c r="C218" s="42"/>
      <c r="D218" s="212" t="s">
        <v>132</v>
      </c>
      <c r="E218" s="42"/>
      <c r="F218" s="213" t="s">
        <v>304</v>
      </c>
      <c r="G218" s="42"/>
      <c r="H218" s="42"/>
      <c r="I218" s="214"/>
      <c r="J218" s="42"/>
      <c r="K218" s="42"/>
      <c r="L218" s="46"/>
      <c r="M218" s="215"/>
      <c r="N218" s="216"/>
      <c r="O218" s="86"/>
      <c r="P218" s="86"/>
      <c r="Q218" s="86"/>
      <c r="R218" s="86"/>
      <c r="S218" s="86"/>
      <c r="T218" s="87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T218" s="19" t="s">
        <v>132</v>
      </c>
      <c r="AU218" s="19" t="s">
        <v>79</v>
      </c>
    </row>
    <row r="219" s="13" customFormat="1">
      <c r="A219" s="13"/>
      <c r="B219" s="219"/>
      <c r="C219" s="220"/>
      <c r="D219" s="212" t="s">
        <v>136</v>
      </c>
      <c r="E219" s="221" t="s">
        <v>19</v>
      </c>
      <c r="F219" s="222" t="s">
        <v>306</v>
      </c>
      <c r="G219" s="220"/>
      <c r="H219" s="223">
        <v>91.099999999999994</v>
      </c>
      <c r="I219" s="224"/>
      <c r="J219" s="220"/>
      <c r="K219" s="220"/>
      <c r="L219" s="225"/>
      <c r="M219" s="226"/>
      <c r="N219" s="227"/>
      <c r="O219" s="227"/>
      <c r="P219" s="227"/>
      <c r="Q219" s="227"/>
      <c r="R219" s="227"/>
      <c r="S219" s="227"/>
      <c r="T219" s="22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29" t="s">
        <v>136</v>
      </c>
      <c r="AU219" s="229" t="s">
        <v>79</v>
      </c>
      <c r="AV219" s="13" t="s">
        <v>79</v>
      </c>
      <c r="AW219" s="13" t="s">
        <v>33</v>
      </c>
      <c r="AX219" s="13" t="s">
        <v>77</v>
      </c>
      <c r="AY219" s="229" t="s">
        <v>123</v>
      </c>
    </row>
    <row r="220" s="13" customFormat="1">
      <c r="A220" s="13"/>
      <c r="B220" s="219"/>
      <c r="C220" s="220"/>
      <c r="D220" s="212" t="s">
        <v>136</v>
      </c>
      <c r="E220" s="220"/>
      <c r="F220" s="222" t="s">
        <v>307</v>
      </c>
      <c r="G220" s="220"/>
      <c r="H220" s="223">
        <v>95.655000000000001</v>
      </c>
      <c r="I220" s="224"/>
      <c r="J220" s="220"/>
      <c r="K220" s="220"/>
      <c r="L220" s="225"/>
      <c r="M220" s="226"/>
      <c r="N220" s="227"/>
      <c r="O220" s="227"/>
      <c r="P220" s="227"/>
      <c r="Q220" s="227"/>
      <c r="R220" s="227"/>
      <c r="S220" s="227"/>
      <c r="T220" s="22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29" t="s">
        <v>136</v>
      </c>
      <c r="AU220" s="229" t="s">
        <v>79</v>
      </c>
      <c r="AV220" s="13" t="s">
        <v>79</v>
      </c>
      <c r="AW220" s="13" t="s">
        <v>4</v>
      </c>
      <c r="AX220" s="13" t="s">
        <v>77</v>
      </c>
      <c r="AY220" s="229" t="s">
        <v>123</v>
      </c>
    </row>
    <row r="221" s="2" customFormat="1" ht="16.5" customHeight="1">
      <c r="A221" s="40"/>
      <c r="B221" s="41"/>
      <c r="C221" s="199" t="s">
        <v>308</v>
      </c>
      <c r="D221" s="199" t="s">
        <v>125</v>
      </c>
      <c r="E221" s="200" t="s">
        <v>309</v>
      </c>
      <c r="F221" s="201" t="s">
        <v>310</v>
      </c>
      <c r="G221" s="202" t="s">
        <v>240</v>
      </c>
      <c r="H221" s="203">
        <v>878.74000000000001</v>
      </c>
      <c r="I221" s="204"/>
      <c r="J221" s="205">
        <f>ROUND(I221*H221,2)</f>
        <v>0</v>
      </c>
      <c r="K221" s="201" t="s">
        <v>129</v>
      </c>
      <c r="L221" s="46"/>
      <c r="M221" s="206" t="s">
        <v>19</v>
      </c>
      <c r="N221" s="207" t="s">
        <v>43</v>
      </c>
      <c r="O221" s="86"/>
      <c r="P221" s="208">
        <f>O221*H221</f>
        <v>0</v>
      </c>
      <c r="Q221" s="208">
        <v>0</v>
      </c>
      <c r="R221" s="208">
        <f>Q221*H221</f>
        <v>0</v>
      </c>
      <c r="S221" s="208">
        <v>0</v>
      </c>
      <c r="T221" s="209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0" t="s">
        <v>130</v>
      </c>
      <c r="AT221" s="210" t="s">
        <v>125</v>
      </c>
      <c r="AU221" s="210" t="s">
        <v>79</v>
      </c>
      <c r="AY221" s="19" t="s">
        <v>123</v>
      </c>
      <c r="BE221" s="211">
        <f>IF(N221="základní",J221,0)</f>
        <v>0</v>
      </c>
      <c r="BF221" s="211">
        <f>IF(N221="snížená",J221,0)</f>
        <v>0</v>
      </c>
      <c r="BG221" s="211">
        <f>IF(N221="zákl. přenesená",J221,0)</f>
        <v>0</v>
      </c>
      <c r="BH221" s="211">
        <f>IF(N221="sníž. přenesená",J221,0)</f>
        <v>0</v>
      </c>
      <c r="BI221" s="211">
        <f>IF(N221="nulová",J221,0)</f>
        <v>0</v>
      </c>
      <c r="BJ221" s="19" t="s">
        <v>77</v>
      </c>
      <c r="BK221" s="211">
        <f>ROUND(I221*H221,2)</f>
        <v>0</v>
      </c>
      <c r="BL221" s="19" t="s">
        <v>130</v>
      </c>
      <c r="BM221" s="210" t="s">
        <v>311</v>
      </c>
    </row>
    <row r="222" s="2" customFormat="1">
      <c r="A222" s="40"/>
      <c r="B222" s="41"/>
      <c r="C222" s="42"/>
      <c r="D222" s="212" t="s">
        <v>132</v>
      </c>
      <c r="E222" s="42"/>
      <c r="F222" s="213" t="s">
        <v>312</v>
      </c>
      <c r="G222" s="42"/>
      <c r="H222" s="42"/>
      <c r="I222" s="214"/>
      <c r="J222" s="42"/>
      <c r="K222" s="42"/>
      <c r="L222" s="46"/>
      <c r="M222" s="215"/>
      <c r="N222" s="216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132</v>
      </c>
      <c r="AU222" s="19" t="s">
        <v>79</v>
      </c>
    </row>
    <row r="223" s="2" customFormat="1">
      <c r="A223" s="40"/>
      <c r="B223" s="41"/>
      <c r="C223" s="42"/>
      <c r="D223" s="217" t="s">
        <v>134</v>
      </c>
      <c r="E223" s="42"/>
      <c r="F223" s="218" t="s">
        <v>313</v>
      </c>
      <c r="G223" s="42"/>
      <c r="H223" s="42"/>
      <c r="I223" s="214"/>
      <c r="J223" s="42"/>
      <c r="K223" s="42"/>
      <c r="L223" s="46"/>
      <c r="M223" s="215"/>
      <c r="N223" s="216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134</v>
      </c>
      <c r="AU223" s="19" t="s">
        <v>79</v>
      </c>
    </row>
    <row r="224" s="13" customFormat="1">
      <c r="A224" s="13"/>
      <c r="B224" s="219"/>
      <c r="C224" s="220"/>
      <c r="D224" s="212" t="s">
        <v>136</v>
      </c>
      <c r="E224" s="221" t="s">
        <v>19</v>
      </c>
      <c r="F224" s="222" t="s">
        <v>314</v>
      </c>
      <c r="G224" s="220"/>
      <c r="H224" s="223">
        <v>170.40000000000001</v>
      </c>
      <c r="I224" s="224"/>
      <c r="J224" s="220"/>
      <c r="K224" s="220"/>
      <c r="L224" s="225"/>
      <c r="M224" s="226"/>
      <c r="N224" s="227"/>
      <c r="O224" s="227"/>
      <c r="P224" s="227"/>
      <c r="Q224" s="227"/>
      <c r="R224" s="227"/>
      <c r="S224" s="227"/>
      <c r="T224" s="22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9" t="s">
        <v>136</v>
      </c>
      <c r="AU224" s="229" t="s">
        <v>79</v>
      </c>
      <c r="AV224" s="13" t="s">
        <v>79</v>
      </c>
      <c r="AW224" s="13" t="s">
        <v>33</v>
      </c>
      <c r="AX224" s="13" t="s">
        <v>72</v>
      </c>
      <c r="AY224" s="229" t="s">
        <v>123</v>
      </c>
    </row>
    <row r="225" s="13" customFormat="1">
      <c r="A225" s="13"/>
      <c r="B225" s="219"/>
      <c r="C225" s="220"/>
      <c r="D225" s="212" t="s">
        <v>136</v>
      </c>
      <c r="E225" s="221" t="s">
        <v>19</v>
      </c>
      <c r="F225" s="222" t="s">
        <v>315</v>
      </c>
      <c r="G225" s="220"/>
      <c r="H225" s="223">
        <v>213</v>
      </c>
      <c r="I225" s="224"/>
      <c r="J225" s="220"/>
      <c r="K225" s="220"/>
      <c r="L225" s="225"/>
      <c r="M225" s="226"/>
      <c r="N225" s="227"/>
      <c r="O225" s="227"/>
      <c r="P225" s="227"/>
      <c r="Q225" s="227"/>
      <c r="R225" s="227"/>
      <c r="S225" s="227"/>
      <c r="T225" s="22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9" t="s">
        <v>136</v>
      </c>
      <c r="AU225" s="229" t="s">
        <v>79</v>
      </c>
      <c r="AV225" s="13" t="s">
        <v>79</v>
      </c>
      <c r="AW225" s="13" t="s">
        <v>33</v>
      </c>
      <c r="AX225" s="13" t="s">
        <v>72</v>
      </c>
      <c r="AY225" s="229" t="s">
        <v>123</v>
      </c>
    </row>
    <row r="226" s="13" customFormat="1">
      <c r="A226" s="13"/>
      <c r="B226" s="219"/>
      <c r="C226" s="220"/>
      <c r="D226" s="212" t="s">
        <v>136</v>
      </c>
      <c r="E226" s="221" t="s">
        <v>19</v>
      </c>
      <c r="F226" s="222" t="s">
        <v>316</v>
      </c>
      <c r="G226" s="220"/>
      <c r="H226" s="223">
        <v>8</v>
      </c>
      <c r="I226" s="224"/>
      <c r="J226" s="220"/>
      <c r="K226" s="220"/>
      <c r="L226" s="225"/>
      <c r="M226" s="226"/>
      <c r="N226" s="227"/>
      <c r="O226" s="227"/>
      <c r="P226" s="227"/>
      <c r="Q226" s="227"/>
      <c r="R226" s="227"/>
      <c r="S226" s="227"/>
      <c r="T226" s="228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29" t="s">
        <v>136</v>
      </c>
      <c r="AU226" s="229" t="s">
        <v>79</v>
      </c>
      <c r="AV226" s="13" t="s">
        <v>79</v>
      </c>
      <c r="AW226" s="13" t="s">
        <v>33</v>
      </c>
      <c r="AX226" s="13" t="s">
        <v>72</v>
      </c>
      <c r="AY226" s="229" t="s">
        <v>123</v>
      </c>
    </row>
    <row r="227" s="13" customFormat="1">
      <c r="A227" s="13"/>
      <c r="B227" s="219"/>
      <c r="C227" s="220"/>
      <c r="D227" s="212" t="s">
        <v>136</v>
      </c>
      <c r="E227" s="221" t="s">
        <v>19</v>
      </c>
      <c r="F227" s="222" t="s">
        <v>317</v>
      </c>
      <c r="G227" s="220"/>
      <c r="H227" s="223">
        <v>7.7999999999999998</v>
      </c>
      <c r="I227" s="224"/>
      <c r="J227" s="220"/>
      <c r="K227" s="220"/>
      <c r="L227" s="225"/>
      <c r="M227" s="226"/>
      <c r="N227" s="227"/>
      <c r="O227" s="227"/>
      <c r="P227" s="227"/>
      <c r="Q227" s="227"/>
      <c r="R227" s="227"/>
      <c r="S227" s="227"/>
      <c r="T227" s="22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29" t="s">
        <v>136</v>
      </c>
      <c r="AU227" s="229" t="s">
        <v>79</v>
      </c>
      <c r="AV227" s="13" t="s">
        <v>79</v>
      </c>
      <c r="AW227" s="13" t="s">
        <v>33</v>
      </c>
      <c r="AX227" s="13" t="s">
        <v>72</v>
      </c>
      <c r="AY227" s="229" t="s">
        <v>123</v>
      </c>
    </row>
    <row r="228" s="13" customFormat="1">
      <c r="A228" s="13"/>
      <c r="B228" s="219"/>
      <c r="C228" s="220"/>
      <c r="D228" s="212" t="s">
        <v>136</v>
      </c>
      <c r="E228" s="221" t="s">
        <v>19</v>
      </c>
      <c r="F228" s="222" t="s">
        <v>318</v>
      </c>
      <c r="G228" s="220"/>
      <c r="H228" s="223">
        <v>5.9000000000000004</v>
      </c>
      <c r="I228" s="224"/>
      <c r="J228" s="220"/>
      <c r="K228" s="220"/>
      <c r="L228" s="225"/>
      <c r="M228" s="226"/>
      <c r="N228" s="227"/>
      <c r="O228" s="227"/>
      <c r="P228" s="227"/>
      <c r="Q228" s="227"/>
      <c r="R228" s="227"/>
      <c r="S228" s="227"/>
      <c r="T228" s="22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29" t="s">
        <v>136</v>
      </c>
      <c r="AU228" s="229" t="s">
        <v>79</v>
      </c>
      <c r="AV228" s="13" t="s">
        <v>79</v>
      </c>
      <c r="AW228" s="13" t="s">
        <v>33</v>
      </c>
      <c r="AX228" s="13" t="s">
        <v>72</v>
      </c>
      <c r="AY228" s="229" t="s">
        <v>123</v>
      </c>
    </row>
    <row r="229" s="13" customFormat="1">
      <c r="A229" s="13"/>
      <c r="B229" s="219"/>
      <c r="C229" s="220"/>
      <c r="D229" s="212" t="s">
        <v>136</v>
      </c>
      <c r="E229" s="221" t="s">
        <v>19</v>
      </c>
      <c r="F229" s="222" t="s">
        <v>319</v>
      </c>
      <c r="G229" s="220"/>
      <c r="H229" s="223">
        <v>136.5</v>
      </c>
      <c r="I229" s="224"/>
      <c r="J229" s="220"/>
      <c r="K229" s="220"/>
      <c r="L229" s="225"/>
      <c r="M229" s="226"/>
      <c r="N229" s="227"/>
      <c r="O229" s="227"/>
      <c r="P229" s="227"/>
      <c r="Q229" s="227"/>
      <c r="R229" s="227"/>
      <c r="S229" s="227"/>
      <c r="T229" s="22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29" t="s">
        <v>136</v>
      </c>
      <c r="AU229" s="229" t="s">
        <v>79</v>
      </c>
      <c r="AV229" s="13" t="s">
        <v>79</v>
      </c>
      <c r="AW229" s="13" t="s">
        <v>33</v>
      </c>
      <c r="AX229" s="13" t="s">
        <v>72</v>
      </c>
      <c r="AY229" s="229" t="s">
        <v>123</v>
      </c>
    </row>
    <row r="230" s="13" customFormat="1">
      <c r="A230" s="13"/>
      <c r="B230" s="219"/>
      <c r="C230" s="220"/>
      <c r="D230" s="212" t="s">
        <v>136</v>
      </c>
      <c r="E230" s="221" t="s">
        <v>19</v>
      </c>
      <c r="F230" s="222" t="s">
        <v>320</v>
      </c>
      <c r="G230" s="220"/>
      <c r="H230" s="223">
        <v>298.19999999999999</v>
      </c>
      <c r="I230" s="224"/>
      <c r="J230" s="220"/>
      <c r="K230" s="220"/>
      <c r="L230" s="225"/>
      <c r="M230" s="226"/>
      <c r="N230" s="227"/>
      <c r="O230" s="227"/>
      <c r="P230" s="227"/>
      <c r="Q230" s="227"/>
      <c r="R230" s="227"/>
      <c r="S230" s="227"/>
      <c r="T230" s="228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9" t="s">
        <v>136</v>
      </c>
      <c r="AU230" s="229" t="s">
        <v>79</v>
      </c>
      <c r="AV230" s="13" t="s">
        <v>79</v>
      </c>
      <c r="AW230" s="13" t="s">
        <v>33</v>
      </c>
      <c r="AX230" s="13" t="s">
        <v>72</v>
      </c>
      <c r="AY230" s="229" t="s">
        <v>123</v>
      </c>
    </row>
    <row r="231" s="13" customFormat="1">
      <c r="A231" s="13"/>
      <c r="B231" s="219"/>
      <c r="C231" s="220"/>
      <c r="D231" s="212" t="s">
        <v>136</v>
      </c>
      <c r="E231" s="221" t="s">
        <v>19</v>
      </c>
      <c r="F231" s="222" t="s">
        <v>321</v>
      </c>
      <c r="G231" s="220"/>
      <c r="H231" s="223">
        <v>9.5999999999999996</v>
      </c>
      <c r="I231" s="224"/>
      <c r="J231" s="220"/>
      <c r="K231" s="220"/>
      <c r="L231" s="225"/>
      <c r="M231" s="226"/>
      <c r="N231" s="227"/>
      <c r="O231" s="227"/>
      <c r="P231" s="227"/>
      <c r="Q231" s="227"/>
      <c r="R231" s="227"/>
      <c r="S231" s="227"/>
      <c r="T231" s="22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9" t="s">
        <v>136</v>
      </c>
      <c r="AU231" s="229" t="s">
        <v>79</v>
      </c>
      <c r="AV231" s="13" t="s">
        <v>79</v>
      </c>
      <c r="AW231" s="13" t="s">
        <v>33</v>
      </c>
      <c r="AX231" s="13" t="s">
        <v>72</v>
      </c>
      <c r="AY231" s="229" t="s">
        <v>123</v>
      </c>
    </row>
    <row r="232" s="13" customFormat="1">
      <c r="A232" s="13"/>
      <c r="B232" s="219"/>
      <c r="C232" s="220"/>
      <c r="D232" s="212" t="s">
        <v>136</v>
      </c>
      <c r="E232" s="221" t="s">
        <v>19</v>
      </c>
      <c r="F232" s="222" t="s">
        <v>322</v>
      </c>
      <c r="G232" s="220"/>
      <c r="H232" s="223">
        <v>5.5999999999999996</v>
      </c>
      <c r="I232" s="224"/>
      <c r="J232" s="220"/>
      <c r="K232" s="220"/>
      <c r="L232" s="225"/>
      <c r="M232" s="226"/>
      <c r="N232" s="227"/>
      <c r="O232" s="227"/>
      <c r="P232" s="227"/>
      <c r="Q232" s="227"/>
      <c r="R232" s="227"/>
      <c r="S232" s="227"/>
      <c r="T232" s="22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29" t="s">
        <v>136</v>
      </c>
      <c r="AU232" s="229" t="s">
        <v>79</v>
      </c>
      <c r="AV232" s="13" t="s">
        <v>79</v>
      </c>
      <c r="AW232" s="13" t="s">
        <v>33</v>
      </c>
      <c r="AX232" s="13" t="s">
        <v>72</v>
      </c>
      <c r="AY232" s="229" t="s">
        <v>123</v>
      </c>
    </row>
    <row r="233" s="13" customFormat="1">
      <c r="A233" s="13"/>
      <c r="B233" s="219"/>
      <c r="C233" s="220"/>
      <c r="D233" s="212" t="s">
        <v>136</v>
      </c>
      <c r="E233" s="221" t="s">
        <v>19</v>
      </c>
      <c r="F233" s="222" t="s">
        <v>323</v>
      </c>
      <c r="G233" s="220"/>
      <c r="H233" s="223">
        <v>12.1</v>
      </c>
      <c r="I233" s="224"/>
      <c r="J233" s="220"/>
      <c r="K233" s="220"/>
      <c r="L233" s="225"/>
      <c r="M233" s="226"/>
      <c r="N233" s="227"/>
      <c r="O233" s="227"/>
      <c r="P233" s="227"/>
      <c r="Q233" s="227"/>
      <c r="R233" s="227"/>
      <c r="S233" s="227"/>
      <c r="T233" s="22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29" t="s">
        <v>136</v>
      </c>
      <c r="AU233" s="229" t="s">
        <v>79</v>
      </c>
      <c r="AV233" s="13" t="s">
        <v>79</v>
      </c>
      <c r="AW233" s="13" t="s">
        <v>33</v>
      </c>
      <c r="AX233" s="13" t="s">
        <v>72</v>
      </c>
      <c r="AY233" s="229" t="s">
        <v>123</v>
      </c>
    </row>
    <row r="234" s="13" customFormat="1">
      <c r="A234" s="13"/>
      <c r="B234" s="219"/>
      <c r="C234" s="220"/>
      <c r="D234" s="212" t="s">
        <v>136</v>
      </c>
      <c r="E234" s="221" t="s">
        <v>19</v>
      </c>
      <c r="F234" s="222" t="s">
        <v>324</v>
      </c>
      <c r="G234" s="220"/>
      <c r="H234" s="223">
        <v>11.640000000000001</v>
      </c>
      <c r="I234" s="224"/>
      <c r="J234" s="220"/>
      <c r="K234" s="220"/>
      <c r="L234" s="225"/>
      <c r="M234" s="226"/>
      <c r="N234" s="227"/>
      <c r="O234" s="227"/>
      <c r="P234" s="227"/>
      <c r="Q234" s="227"/>
      <c r="R234" s="227"/>
      <c r="S234" s="227"/>
      <c r="T234" s="228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9" t="s">
        <v>136</v>
      </c>
      <c r="AU234" s="229" t="s">
        <v>79</v>
      </c>
      <c r="AV234" s="13" t="s">
        <v>79</v>
      </c>
      <c r="AW234" s="13" t="s">
        <v>33</v>
      </c>
      <c r="AX234" s="13" t="s">
        <v>72</v>
      </c>
      <c r="AY234" s="229" t="s">
        <v>123</v>
      </c>
    </row>
    <row r="235" s="14" customFormat="1">
      <c r="A235" s="14"/>
      <c r="B235" s="230"/>
      <c r="C235" s="231"/>
      <c r="D235" s="212" t="s">
        <v>136</v>
      </c>
      <c r="E235" s="232" t="s">
        <v>19</v>
      </c>
      <c r="F235" s="233" t="s">
        <v>139</v>
      </c>
      <c r="G235" s="231"/>
      <c r="H235" s="234">
        <v>878.74000000000001</v>
      </c>
      <c r="I235" s="235"/>
      <c r="J235" s="231"/>
      <c r="K235" s="231"/>
      <c r="L235" s="236"/>
      <c r="M235" s="237"/>
      <c r="N235" s="238"/>
      <c r="O235" s="238"/>
      <c r="P235" s="238"/>
      <c r="Q235" s="238"/>
      <c r="R235" s="238"/>
      <c r="S235" s="238"/>
      <c r="T235" s="23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0" t="s">
        <v>136</v>
      </c>
      <c r="AU235" s="240" t="s">
        <v>79</v>
      </c>
      <c r="AV235" s="14" t="s">
        <v>130</v>
      </c>
      <c r="AW235" s="14" t="s">
        <v>33</v>
      </c>
      <c r="AX235" s="14" t="s">
        <v>77</v>
      </c>
      <c r="AY235" s="240" t="s">
        <v>123</v>
      </c>
    </row>
    <row r="236" s="2" customFormat="1" ht="21.75" customHeight="1">
      <c r="A236" s="40"/>
      <c r="B236" s="41"/>
      <c r="C236" s="241" t="s">
        <v>325</v>
      </c>
      <c r="D236" s="241" t="s">
        <v>191</v>
      </c>
      <c r="E236" s="242" t="s">
        <v>326</v>
      </c>
      <c r="F236" s="243" t="s">
        <v>327</v>
      </c>
      <c r="G236" s="244" t="s">
        <v>240</v>
      </c>
      <c r="H236" s="245">
        <v>432.83699999999999</v>
      </c>
      <c r="I236" s="246"/>
      <c r="J236" s="247">
        <f>ROUND(I236*H236,2)</f>
        <v>0</v>
      </c>
      <c r="K236" s="243" t="s">
        <v>129</v>
      </c>
      <c r="L236" s="248"/>
      <c r="M236" s="249" t="s">
        <v>19</v>
      </c>
      <c r="N236" s="250" t="s">
        <v>43</v>
      </c>
      <c r="O236" s="86"/>
      <c r="P236" s="208">
        <f>O236*H236</f>
        <v>0</v>
      </c>
      <c r="Q236" s="208">
        <v>0.00012</v>
      </c>
      <c r="R236" s="208">
        <f>Q236*H236</f>
        <v>0.051940439999999997</v>
      </c>
      <c r="S236" s="208">
        <v>0</v>
      </c>
      <c r="T236" s="209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0" t="s">
        <v>176</v>
      </c>
      <c r="AT236" s="210" t="s">
        <v>191</v>
      </c>
      <c r="AU236" s="210" t="s">
        <v>79</v>
      </c>
      <c r="AY236" s="19" t="s">
        <v>123</v>
      </c>
      <c r="BE236" s="211">
        <f>IF(N236="základní",J236,0)</f>
        <v>0</v>
      </c>
      <c r="BF236" s="211">
        <f>IF(N236="snížená",J236,0)</f>
        <v>0</v>
      </c>
      <c r="BG236" s="211">
        <f>IF(N236="zákl. přenesená",J236,0)</f>
        <v>0</v>
      </c>
      <c r="BH236" s="211">
        <f>IF(N236="sníž. přenesená",J236,0)</f>
        <v>0</v>
      </c>
      <c r="BI236" s="211">
        <f>IF(N236="nulová",J236,0)</f>
        <v>0</v>
      </c>
      <c r="BJ236" s="19" t="s">
        <v>77</v>
      </c>
      <c r="BK236" s="211">
        <f>ROUND(I236*H236,2)</f>
        <v>0</v>
      </c>
      <c r="BL236" s="19" t="s">
        <v>130</v>
      </c>
      <c r="BM236" s="210" t="s">
        <v>328</v>
      </c>
    </row>
    <row r="237" s="2" customFormat="1">
      <c r="A237" s="40"/>
      <c r="B237" s="41"/>
      <c r="C237" s="42"/>
      <c r="D237" s="212" t="s">
        <v>132</v>
      </c>
      <c r="E237" s="42"/>
      <c r="F237" s="213" t="s">
        <v>327</v>
      </c>
      <c r="G237" s="42"/>
      <c r="H237" s="42"/>
      <c r="I237" s="214"/>
      <c r="J237" s="42"/>
      <c r="K237" s="42"/>
      <c r="L237" s="46"/>
      <c r="M237" s="215"/>
      <c r="N237" s="216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132</v>
      </c>
      <c r="AU237" s="19" t="s">
        <v>79</v>
      </c>
    </row>
    <row r="238" s="13" customFormat="1">
      <c r="A238" s="13"/>
      <c r="B238" s="219"/>
      <c r="C238" s="220"/>
      <c r="D238" s="212" t="s">
        <v>136</v>
      </c>
      <c r="E238" s="221" t="s">
        <v>19</v>
      </c>
      <c r="F238" s="222" t="s">
        <v>329</v>
      </c>
      <c r="G238" s="220"/>
      <c r="H238" s="223">
        <v>135.94</v>
      </c>
      <c r="I238" s="224"/>
      <c r="J238" s="220"/>
      <c r="K238" s="220"/>
      <c r="L238" s="225"/>
      <c r="M238" s="226"/>
      <c r="N238" s="227"/>
      <c r="O238" s="227"/>
      <c r="P238" s="227"/>
      <c r="Q238" s="227"/>
      <c r="R238" s="227"/>
      <c r="S238" s="227"/>
      <c r="T238" s="22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29" t="s">
        <v>136</v>
      </c>
      <c r="AU238" s="229" t="s">
        <v>79</v>
      </c>
      <c r="AV238" s="13" t="s">
        <v>79</v>
      </c>
      <c r="AW238" s="13" t="s">
        <v>33</v>
      </c>
      <c r="AX238" s="13" t="s">
        <v>72</v>
      </c>
      <c r="AY238" s="229" t="s">
        <v>123</v>
      </c>
    </row>
    <row r="239" s="13" customFormat="1">
      <c r="A239" s="13"/>
      <c r="B239" s="219"/>
      <c r="C239" s="220"/>
      <c r="D239" s="212" t="s">
        <v>136</v>
      </c>
      <c r="E239" s="221" t="s">
        <v>19</v>
      </c>
      <c r="F239" s="222" t="s">
        <v>315</v>
      </c>
      <c r="G239" s="220"/>
      <c r="H239" s="223">
        <v>213</v>
      </c>
      <c r="I239" s="224"/>
      <c r="J239" s="220"/>
      <c r="K239" s="220"/>
      <c r="L239" s="225"/>
      <c r="M239" s="226"/>
      <c r="N239" s="227"/>
      <c r="O239" s="227"/>
      <c r="P239" s="227"/>
      <c r="Q239" s="227"/>
      <c r="R239" s="227"/>
      <c r="S239" s="227"/>
      <c r="T239" s="22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29" t="s">
        <v>136</v>
      </c>
      <c r="AU239" s="229" t="s">
        <v>79</v>
      </c>
      <c r="AV239" s="13" t="s">
        <v>79</v>
      </c>
      <c r="AW239" s="13" t="s">
        <v>33</v>
      </c>
      <c r="AX239" s="13" t="s">
        <v>72</v>
      </c>
      <c r="AY239" s="229" t="s">
        <v>123</v>
      </c>
    </row>
    <row r="240" s="13" customFormat="1">
      <c r="A240" s="13"/>
      <c r="B240" s="219"/>
      <c r="C240" s="220"/>
      <c r="D240" s="212" t="s">
        <v>136</v>
      </c>
      <c r="E240" s="221" t="s">
        <v>19</v>
      </c>
      <c r="F240" s="222" t="s">
        <v>316</v>
      </c>
      <c r="G240" s="220"/>
      <c r="H240" s="223">
        <v>8</v>
      </c>
      <c r="I240" s="224"/>
      <c r="J240" s="220"/>
      <c r="K240" s="220"/>
      <c r="L240" s="225"/>
      <c r="M240" s="226"/>
      <c r="N240" s="227"/>
      <c r="O240" s="227"/>
      <c r="P240" s="227"/>
      <c r="Q240" s="227"/>
      <c r="R240" s="227"/>
      <c r="S240" s="227"/>
      <c r="T240" s="22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9" t="s">
        <v>136</v>
      </c>
      <c r="AU240" s="229" t="s">
        <v>79</v>
      </c>
      <c r="AV240" s="13" t="s">
        <v>79</v>
      </c>
      <c r="AW240" s="13" t="s">
        <v>33</v>
      </c>
      <c r="AX240" s="13" t="s">
        <v>72</v>
      </c>
      <c r="AY240" s="229" t="s">
        <v>123</v>
      </c>
    </row>
    <row r="241" s="13" customFormat="1">
      <c r="A241" s="13"/>
      <c r="B241" s="219"/>
      <c r="C241" s="220"/>
      <c r="D241" s="212" t="s">
        <v>136</v>
      </c>
      <c r="E241" s="221" t="s">
        <v>19</v>
      </c>
      <c r="F241" s="222" t="s">
        <v>317</v>
      </c>
      <c r="G241" s="220"/>
      <c r="H241" s="223">
        <v>7.7999999999999998</v>
      </c>
      <c r="I241" s="224"/>
      <c r="J241" s="220"/>
      <c r="K241" s="220"/>
      <c r="L241" s="225"/>
      <c r="M241" s="226"/>
      <c r="N241" s="227"/>
      <c r="O241" s="227"/>
      <c r="P241" s="227"/>
      <c r="Q241" s="227"/>
      <c r="R241" s="227"/>
      <c r="S241" s="227"/>
      <c r="T241" s="22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9" t="s">
        <v>136</v>
      </c>
      <c r="AU241" s="229" t="s">
        <v>79</v>
      </c>
      <c r="AV241" s="13" t="s">
        <v>79</v>
      </c>
      <c r="AW241" s="13" t="s">
        <v>33</v>
      </c>
      <c r="AX241" s="13" t="s">
        <v>72</v>
      </c>
      <c r="AY241" s="229" t="s">
        <v>123</v>
      </c>
    </row>
    <row r="242" s="13" customFormat="1">
      <c r="A242" s="13"/>
      <c r="B242" s="219"/>
      <c r="C242" s="220"/>
      <c r="D242" s="212" t="s">
        <v>136</v>
      </c>
      <c r="E242" s="221" t="s">
        <v>19</v>
      </c>
      <c r="F242" s="222" t="s">
        <v>324</v>
      </c>
      <c r="G242" s="220"/>
      <c r="H242" s="223">
        <v>11.640000000000001</v>
      </c>
      <c r="I242" s="224"/>
      <c r="J242" s="220"/>
      <c r="K242" s="220"/>
      <c r="L242" s="225"/>
      <c r="M242" s="226"/>
      <c r="N242" s="227"/>
      <c r="O242" s="227"/>
      <c r="P242" s="227"/>
      <c r="Q242" s="227"/>
      <c r="R242" s="227"/>
      <c r="S242" s="227"/>
      <c r="T242" s="22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9" t="s">
        <v>136</v>
      </c>
      <c r="AU242" s="229" t="s">
        <v>79</v>
      </c>
      <c r="AV242" s="13" t="s">
        <v>79</v>
      </c>
      <c r="AW242" s="13" t="s">
        <v>33</v>
      </c>
      <c r="AX242" s="13" t="s">
        <v>72</v>
      </c>
      <c r="AY242" s="229" t="s">
        <v>123</v>
      </c>
    </row>
    <row r="243" s="14" customFormat="1">
      <c r="A243" s="14"/>
      <c r="B243" s="230"/>
      <c r="C243" s="231"/>
      <c r="D243" s="212" t="s">
        <v>136</v>
      </c>
      <c r="E243" s="232" t="s">
        <v>19</v>
      </c>
      <c r="F243" s="233" t="s">
        <v>139</v>
      </c>
      <c r="G243" s="231"/>
      <c r="H243" s="234">
        <v>376.38</v>
      </c>
      <c r="I243" s="235"/>
      <c r="J243" s="231"/>
      <c r="K243" s="231"/>
      <c r="L243" s="236"/>
      <c r="M243" s="237"/>
      <c r="N243" s="238"/>
      <c r="O243" s="238"/>
      <c r="P243" s="238"/>
      <c r="Q243" s="238"/>
      <c r="R243" s="238"/>
      <c r="S243" s="238"/>
      <c r="T243" s="23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0" t="s">
        <v>136</v>
      </c>
      <c r="AU243" s="240" t="s">
        <v>79</v>
      </c>
      <c r="AV243" s="14" t="s">
        <v>130</v>
      </c>
      <c r="AW243" s="14" t="s">
        <v>33</v>
      </c>
      <c r="AX243" s="14" t="s">
        <v>77</v>
      </c>
      <c r="AY243" s="240" t="s">
        <v>123</v>
      </c>
    </row>
    <row r="244" s="13" customFormat="1">
      <c r="A244" s="13"/>
      <c r="B244" s="219"/>
      <c r="C244" s="220"/>
      <c r="D244" s="212" t="s">
        <v>136</v>
      </c>
      <c r="E244" s="220"/>
      <c r="F244" s="222" t="s">
        <v>330</v>
      </c>
      <c r="G244" s="220"/>
      <c r="H244" s="223">
        <v>432.83699999999999</v>
      </c>
      <c r="I244" s="224"/>
      <c r="J244" s="220"/>
      <c r="K244" s="220"/>
      <c r="L244" s="225"/>
      <c r="M244" s="226"/>
      <c r="N244" s="227"/>
      <c r="O244" s="227"/>
      <c r="P244" s="227"/>
      <c r="Q244" s="227"/>
      <c r="R244" s="227"/>
      <c r="S244" s="227"/>
      <c r="T244" s="228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29" t="s">
        <v>136</v>
      </c>
      <c r="AU244" s="229" t="s">
        <v>79</v>
      </c>
      <c r="AV244" s="13" t="s">
        <v>79</v>
      </c>
      <c r="AW244" s="13" t="s">
        <v>4</v>
      </c>
      <c r="AX244" s="13" t="s">
        <v>77</v>
      </c>
      <c r="AY244" s="229" t="s">
        <v>123</v>
      </c>
    </row>
    <row r="245" s="2" customFormat="1" ht="24.15" customHeight="1">
      <c r="A245" s="40"/>
      <c r="B245" s="41"/>
      <c r="C245" s="241" t="s">
        <v>331</v>
      </c>
      <c r="D245" s="241" t="s">
        <v>191</v>
      </c>
      <c r="E245" s="242" t="s">
        <v>332</v>
      </c>
      <c r="F245" s="243" t="s">
        <v>333</v>
      </c>
      <c r="G245" s="244" t="s">
        <v>240</v>
      </c>
      <c r="H245" s="245">
        <v>358.05000000000001</v>
      </c>
      <c r="I245" s="246"/>
      <c r="J245" s="247">
        <f>ROUND(I245*H245,2)</f>
        <v>0</v>
      </c>
      <c r="K245" s="243" t="s">
        <v>129</v>
      </c>
      <c r="L245" s="248"/>
      <c r="M245" s="249" t="s">
        <v>19</v>
      </c>
      <c r="N245" s="250" t="s">
        <v>43</v>
      </c>
      <c r="O245" s="86"/>
      <c r="P245" s="208">
        <f>O245*H245</f>
        <v>0</v>
      </c>
      <c r="Q245" s="208">
        <v>4.0000000000000003E-05</v>
      </c>
      <c r="R245" s="208">
        <f>Q245*H245</f>
        <v>0.014322000000000001</v>
      </c>
      <c r="S245" s="208">
        <v>0</v>
      </c>
      <c r="T245" s="209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176</v>
      </c>
      <c r="AT245" s="210" t="s">
        <v>191</v>
      </c>
      <c r="AU245" s="210" t="s">
        <v>79</v>
      </c>
      <c r="AY245" s="19" t="s">
        <v>123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77</v>
      </c>
      <c r="BK245" s="211">
        <f>ROUND(I245*H245,2)</f>
        <v>0</v>
      </c>
      <c r="BL245" s="19" t="s">
        <v>130</v>
      </c>
      <c r="BM245" s="210" t="s">
        <v>334</v>
      </c>
    </row>
    <row r="246" s="2" customFormat="1">
      <c r="A246" s="40"/>
      <c r="B246" s="41"/>
      <c r="C246" s="42"/>
      <c r="D246" s="212" t="s">
        <v>132</v>
      </c>
      <c r="E246" s="42"/>
      <c r="F246" s="213" t="s">
        <v>333</v>
      </c>
      <c r="G246" s="42"/>
      <c r="H246" s="42"/>
      <c r="I246" s="214"/>
      <c r="J246" s="42"/>
      <c r="K246" s="42"/>
      <c r="L246" s="46"/>
      <c r="M246" s="215"/>
      <c r="N246" s="216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132</v>
      </c>
      <c r="AU246" s="19" t="s">
        <v>79</v>
      </c>
    </row>
    <row r="247" s="13" customFormat="1">
      <c r="A247" s="13"/>
      <c r="B247" s="219"/>
      <c r="C247" s="220"/>
      <c r="D247" s="212" t="s">
        <v>136</v>
      </c>
      <c r="E247" s="221" t="s">
        <v>19</v>
      </c>
      <c r="F247" s="222" t="s">
        <v>320</v>
      </c>
      <c r="G247" s="220"/>
      <c r="H247" s="223">
        <v>298.19999999999999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9" t="s">
        <v>136</v>
      </c>
      <c r="AU247" s="229" t="s">
        <v>79</v>
      </c>
      <c r="AV247" s="13" t="s">
        <v>79</v>
      </c>
      <c r="AW247" s="13" t="s">
        <v>33</v>
      </c>
      <c r="AX247" s="13" t="s">
        <v>72</v>
      </c>
      <c r="AY247" s="229" t="s">
        <v>123</v>
      </c>
    </row>
    <row r="248" s="13" customFormat="1">
      <c r="A248" s="13"/>
      <c r="B248" s="219"/>
      <c r="C248" s="220"/>
      <c r="D248" s="212" t="s">
        <v>136</v>
      </c>
      <c r="E248" s="221" t="s">
        <v>19</v>
      </c>
      <c r="F248" s="222" t="s">
        <v>321</v>
      </c>
      <c r="G248" s="220"/>
      <c r="H248" s="223">
        <v>9.5999999999999996</v>
      </c>
      <c r="I248" s="224"/>
      <c r="J248" s="220"/>
      <c r="K248" s="220"/>
      <c r="L248" s="225"/>
      <c r="M248" s="226"/>
      <c r="N248" s="227"/>
      <c r="O248" s="227"/>
      <c r="P248" s="227"/>
      <c r="Q248" s="227"/>
      <c r="R248" s="227"/>
      <c r="S248" s="227"/>
      <c r="T248" s="228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9" t="s">
        <v>136</v>
      </c>
      <c r="AU248" s="229" t="s">
        <v>79</v>
      </c>
      <c r="AV248" s="13" t="s">
        <v>79</v>
      </c>
      <c r="AW248" s="13" t="s">
        <v>33</v>
      </c>
      <c r="AX248" s="13" t="s">
        <v>72</v>
      </c>
      <c r="AY248" s="229" t="s">
        <v>123</v>
      </c>
    </row>
    <row r="249" s="13" customFormat="1">
      <c r="A249" s="13"/>
      <c r="B249" s="219"/>
      <c r="C249" s="220"/>
      <c r="D249" s="212" t="s">
        <v>136</v>
      </c>
      <c r="E249" s="221" t="s">
        <v>19</v>
      </c>
      <c r="F249" s="222" t="s">
        <v>322</v>
      </c>
      <c r="G249" s="220"/>
      <c r="H249" s="223">
        <v>5.5999999999999996</v>
      </c>
      <c r="I249" s="224"/>
      <c r="J249" s="220"/>
      <c r="K249" s="220"/>
      <c r="L249" s="225"/>
      <c r="M249" s="226"/>
      <c r="N249" s="227"/>
      <c r="O249" s="227"/>
      <c r="P249" s="227"/>
      <c r="Q249" s="227"/>
      <c r="R249" s="227"/>
      <c r="S249" s="227"/>
      <c r="T249" s="22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9" t="s">
        <v>136</v>
      </c>
      <c r="AU249" s="229" t="s">
        <v>79</v>
      </c>
      <c r="AV249" s="13" t="s">
        <v>79</v>
      </c>
      <c r="AW249" s="13" t="s">
        <v>33</v>
      </c>
      <c r="AX249" s="13" t="s">
        <v>72</v>
      </c>
      <c r="AY249" s="229" t="s">
        <v>123</v>
      </c>
    </row>
    <row r="250" s="13" customFormat="1">
      <c r="A250" s="13"/>
      <c r="B250" s="219"/>
      <c r="C250" s="220"/>
      <c r="D250" s="212" t="s">
        <v>136</v>
      </c>
      <c r="E250" s="221" t="s">
        <v>19</v>
      </c>
      <c r="F250" s="222" t="s">
        <v>323</v>
      </c>
      <c r="G250" s="220"/>
      <c r="H250" s="223">
        <v>12.1</v>
      </c>
      <c r="I250" s="224"/>
      <c r="J250" s="220"/>
      <c r="K250" s="220"/>
      <c r="L250" s="225"/>
      <c r="M250" s="226"/>
      <c r="N250" s="227"/>
      <c r="O250" s="227"/>
      <c r="P250" s="227"/>
      <c r="Q250" s="227"/>
      <c r="R250" s="227"/>
      <c r="S250" s="227"/>
      <c r="T250" s="228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29" t="s">
        <v>136</v>
      </c>
      <c r="AU250" s="229" t="s">
        <v>79</v>
      </c>
      <c r="AV250" s="13" t="s">
        <v>79</v>
      </c>
      <c r="AW250" s="13" t="s">
        <v>33</v>
      </c>
      <c r="AX250" s="13" t="s">
        <v>72</v>
      </c>
      <c r="AY250" s="229" t="s">
        <v>123</v>
      </c>
    </row>
    <row r="251" s="14" customFormat="1">
      <c r="A251" s="14"/>
      <c r="B251" s="230"/>
      <c r="C251" s="231"/>
      <c r="D251" s="212" t="s">
        <v>136</v>
      </c>
      <c r="E251" s="232" t="s">
        <v>19</v>
      </c>
      <c r="F251" s="233" t="s">
        <v>139</v>
      </c>
      <c r="G251" s="231"/>
      <c r="H251" s="234">
        <v>325.50000000000006</v>
      </c>
      <c r="I251" s="235"/>
      <c r="J251" s="231"/>
      <c r="K251" s="231"/>
      <c r="L251" s="236"/>
      <c r="M251" s="237"/>
      <c r="N251" s="238"/>
      <c r="O251" s="238"/>
      <c r="P251" s="238"/>
      <c r="Q251" s="238"/>
      <c r="R251" s="238"/>
      <c r="S251" s="238"/>
      <c r="T251" s="239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40" t="s">
        <v>136</v>
      </c>
      <c r="AU251" s="240" t="s">
        <v>79</v>
      </c>
      <c r="AV251" s="14" t="s">
        <v>130</v>
      </c>
      <c r="AW251" s="14" t="s">
        <v>33</v>
      </c>
      <c r="AX251" s="14" t="s">
        <v>77</v>
      </c>
      <c r="AY251" s="240" t="s">
        <v>123</v>
      </c>
    </row>
    <row r="252" s="13" customFormat="1">
      <c r="A252" s="13"/>
      <c r="B252" s="219"/>
      <c r="C252" s="220"/>
      <c r="D252" s="212" t="s">
        <v>136</v>
      </c>
      <c r="E252" s="220"/>
      <c r="F252" s="222" t="s">
        <v>335</v>
      </c>
      <c r="G252" s="220"/>
      <c r="H252" s="223">
        <v>358.05000000000001</v>
      </c>
      <c r="I252" s="224"/>
      <c r="J252" s="220"/>
      <c r="K252" s="220"/>
      <c r="L252" s="225"/>
      <c r="M252" s="226"/>
      <c r="N252" s="227"/>
      <c r="O252" s="227"/>
      <c r="P252" s="227"/>
      <c r="Q252" s="227"/>
      <c r="R252" s="227"/>
      <c r="S252" s="227"/>
      <c r="T252" s="22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9" t="s">
        <v>136</v>
      </c>
      <c r="AU252" s="229" t="s">
        <v>79</v>
      </c>
      <c r="AV252" s="13" t="s">
        <v>79</v>
      </c>
      <c r="AW252" s="13" t="s">
        <v>4</v>
      </c>
      <c r="AX252" s="13" t="s">
        <v>77</v>
      </c>
      <c r="AY252" s="229" t="s">
        <v>123</v>
      </c>
    </row>
    <row r="253" s="2" customFormat="1" ht="24.15" customHeight="1">
      <c r="A253" s="40"/>
      <c r="B253" s="41"/>
      <c r="C253" s="241" t="s">
        <v>336</v>
      </c>
      <c r="D253" s="241" t="s">
        <v>191</v>
      </c>
      <c r="E253" s="242" t="s">
        <v>337</v>
      </c>
      <c r="F253" s="243" t="s">
        <v>338</v>
      </c>
      <c r="G253" s="244" t="s">
        <v>240</v>
      </c>
      <c r="H253" s="245">
        <v>93.719999999999999</v>
      </c>
      <c r="I253" s="246"/>
      <c r="J253" s="247">
        <f>ROUND(I253*H253,2)</f>
        <v>0</v>
      </c>
      <c r="K253" s="243" t="s">
        <v>129</v>
      </c>
      <c r="L253" s="248"/>
      <c r="M253" s="249" t="s">
        <v>19</v>
      </c>
      <c r="N253" s="250" t="s">
        <v>43</v>
      </c>
      <c r="O253" s="86"/>
      <c r="P253" s="208">
        <f>O253*H253</f>
        <v>0</v>
      </c>
      <c r="Q253" s="208">
        <v>0.00020000000000000001</v>
      </c>
      <c r="R253" s="208">
        <f>Q253*H253</f>
        <v>0.018744</v>
      </c>
      <c r="S253" s="208">
        <v>0</v>
      </c>
      <c r="T253" s="209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0" t="s">
        <v>176</v>
      </c>
      <c r="AT253" s="210" t="s">
        <v>191</v>
      </c>
      <c r="AU253" s="210" t="s">
        <v>79</v>
      </c>
      <c r="AY253" s="19" t="s">
        <v>123</v>
      </c>
      <c r="BE253" s="211">
        <f>IF(N253="základní",J253,0)</f>
        <v>0</v>
      </c>
      <c r="BF253" s="211">
        <f>IF(N253="snížená",J253,0)</f>
        <v>0</v>
      </c>
      <c r="BG253" s="211">
        <f>IF(N253="zákl. přenesená",J253,0)</f>
        <v>0</v>
      </c>
      <c r="BH253" s="211">
        <f>IF(N253="sníž. přenesená",J253,0)</f>
        <v>0</v>
      </c>
      <c r="BI253" s="211">
        <f>IF(N253="nulová",J253,0)</f>
        <v>0</v>
      </c>
      <c r="BJ253" s="19" t="s">
        <v>77</v>
      </c>
      <c r="BK253" s="211">
        <f>ROUND(I253*H253,2)</f>
        <v>0</v>
      </c>
      <c r="BL253" s="19" t="s">
        <v>130</v>
      </c>
      <c r="BM253" s="210" t="s">
        <v>339</v>
      </c>
    </row>
    <row r="254" s="2" customFormat="1">
      <c r="A254" s="40"/>
      <c r="B254" s="41"/>
      <c r="C254" s="42"/>
      <c r="D254" s="212" t="s">
        <v>132</v>
      </c>
      <c r="E254" s="42"/>
      <c r="F254" s="213" t="s">
        <v>338</v>
      </c>
      <c r="G254" s="42"/>
      <c r="H254" s="42"/>
      <c r="I254" s="214"/>
      <c r="J254" s="42"/>
      <c r="K254" s="42"/>
      <c r="L254" s="46"/>
      <c r="M254" s="215"/>
      <c r="N254" s="216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132</v>
      </c>
      <c r="AU254" s="19" t="s">
        <v>79</v>
      </c>
    </row>
    <row r="255" s="13" customFormat="1">
      <c r="A255" s="13"/>
      <c r="B255" s="219"/>
      <c r="C255" s="220"/>
      <c r="D255" s="212" t="s">
        <v>136</v>
      </c>
      <c r="E255" s="221" t="s">
        <v>19</v>
      </c>
      <c r="F255" s="222" t="s">
        <v>340</v>
      </c>
      <c r="G255" s="220"/>
      <c r="H255" s="223">
        <v>85.200000000000003</v>
      </c>
      <c r="I255" s="224"/>
      <c r="J255" s="220"/>
      <c r="K255" s="220"/>
      <c r="L255" s="225"/>
      <c r="M255" s="226"/>
      <c r="N255" s="227"/>
      <c r="O255" s="227"/>
      <c r="P255" s="227"/>
      <c r="Q255" s="227"/>
      <c r="R255" s="227"/>
      <c r="S255" s="227"/>
      <c r="T255" s="228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29" t="s">
        <v>136</v>
      </c>
      <c r="AU255" s="229" t="s">
        <v>79</v>
      </c>
      <c r="AV255" s="13" t="s">
        <v>79</v>
      </c>
      <c r="AW255" s="13" t="s">
        <v>33</v>
      </c>
      <c r="AX255" s="13" t="s">
        <v>72</v>
      </c>
      <c r="AY255" s="229" t="s">
        <v>123</v>
      </c>
    </row>
    <row r="256" s="14" customFormat="1">
      <c r="A256" s="14"/>
      <c r="B256" s="230"/>
      <c r="C256" s="231"/>
      <c r="D256" s="212" t="s">
        <v>136</v>
      </c>
      <c r="E256" s="232" t="s">
        <v>19</v>
      </c>
      <c r="F256" s="233" t="s">
        <v>139</v>
      </c>
      <c r="G256" s="231"/>
      <c r="H256" s="234">
        <v>85.200000000000003</v>
      </c>
      <c r="I256" s="235"/>
      <c r="J256" s="231"/>
      <c r="K256" s="231"/>
      <c r="L256" s="236"/>
      <c r="M256" s="237"/>
      <c r="N256" s="238"/>
      <c r="O256" s="238"/>
      <c r="P256" s="238"/>
      <c r="Q256" s="238"/>
      <c r="R256" s="238"/>
      <c r="S256" s="238"/>
      <c r="T256" s="239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0" t="s">
        <v>136</v>
      </c>
      <c r="AU256" s="240" t="s">
        <v>79</v>
      </c>
      <c r="AV256" s="14" t="s">
        <v>130</v>
      </c>
      <c r="AW256" s="14" t="s">
        <v>33</v>
      </c>
      <c r="AX256" s="14" t="s">
        <v>77</v>
      </c>
      <c r="AY256" s="240" t="s">
        <v>123</v>
      </c>
    </row>
    <row r="257" s="13" customFormat="1">
      <c r="A257" s="13"/>
      <c r="B257" s="219"/>
      <c r="C257" s="220"/>
      <c r="D257" s="212" t="s">
        <v>136</v>
      </c>
      <c r="E257" s="220"/>
      <c r="F257" s="222" t="s">
        <v>341</v>
      </c>
      <c r="G257" s="220"/>
      <c r="H257" s="223">
        <v>93.719999999999999</v>
      </c>
      <c r="I257" s="224"/>
      <c r="J257" s="220"/>
      <c r="K257" s="220"/>
      <c r="L257" s="225"/>
      <c r="M257" s="226"/>
      <c r="N257" s="227"/>
      <c r="O257" s="227"/>
      <c r="P257" s="227"/>
      <c r="Q257" s="227"/>
      <c r="R257" s="227"/>
      <c r="S257" s="227"/>
      <c r="T257" s="22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29" t="s">
        <v>136</v>
      </c>
      <c r="AU257" s="229" t="s">
        <v>79</v>
      </c>
      <c r="AV257" s="13" t="s">
        <v>79</v>
      </c>
      <c r="AW257" s="13" t="s">
        <v>4</v>
      </c>
      <c r="AX257" s="13" t="s">
        <v>77</v>
      </c>
      <c r="AY257" s="229" t="s">
        <v>123</v>
      </c>
    </row>
    <row r="258" s="2" customFormat="1" ht="24.15" customHeight="1">
      <c r="A258" s="40"/>
      <c r="B258" s="41"/>
      <c r="C258" s="241" t="s">
        <v>342</v>
      </c>
      <c r="D258" s="241" t="s">
        <v>191</v>
      </c>
      <c r="E258" s="242" t="s">
        <v>343</v>
      </c>
      <c r="F258" s="243" t="s">
        <v>344</v>
      </c>
      <c r="G258" s="244" t="s">
        <v>240</v>
      </c>
      <c r="H258" s="245">
        <v>101.97</v>
      </c>
      <c r="I258" s="246"/>
      <c r="J258" s="247">
        <f>ROUND(I258*H258,2)</f>
        <v>0</v>
      </c>
      <c r="K258" s="243" t="s">
        <v>129</v>
      </c>
      <c r="L258" s="248"/>
      <c r="M258" s="249" t="s">
        <v>19</v>
      </c>
      <c r="N258" s="250" t="s">
        <v>43</v>
      </c>
      <c r="O258" s="86"/>
      <c r="P258" s="208">
        <f>O258*H258</f>
        <v>0</v>
      </c>
      <c r="Q258" s="208">
        <v>0.00029999999999999997</v>
      </c>
      <c r="R258" s="208">
        <f>Q258*H258</f>
        <v>0.030590999999999997</v>
      </c>
      <c r="S258" s="208">
        <v>0</v>
      </c>
      <c r="T258" s="209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0" t="s">
        <v>176</v>
      </c>
      <c r="AT258" s="210" t="s">
        <v>191</v>
      </c>
      <c r="AU258" s="210" t="s">
        <v>79</v>
      </c>
      <c r="AY258" s="19" t="s">
        <v>123</v>
      </c>
      <c r="BE258" s="211">
        <f>IF(N258="základní",J258,0)</f>
        <v>0</v>
      </c>
      <c r="BF258" s="211">
        <f>IF(N258="snížená",J258,0)</f>
        <v>0</v>
      </c>
      <c r="BG258" s="211">
        <f>IF(N258="zákl. přenesená",J258,0)</f>
        <v>0</v>
      </c>
      <c r="BH258" s="211">
        <f>IF(N258="sníž. přenesená",J258,0)</f>
        <v>0</v>
      </c>
      <c r="BI258" s="211">
        <f>IF(N258="nulová",J258,0)</f>
        <v>0</v>
      </c>
      <c r="BJ258" s="19" t="s">
        <v>77</v>
      </c>
      <c r="BK258" s="211">
        <f>ROUND(I258*H258,2)</f>
        <v>0</v>
      </c>
      <c r="BL258" s="19" t="s">
        <v>130</v>
      </c>
      <c r="BM258" s="210" t="s">
        <v>345</v>
      </c>
    </row>
    <row r="259" s="2" customFormat="1">
      <c r="A259" s="40"/>
      <c r="B259" s="41"/>
      <c r="C259" s="42"/>
      <c r="D259" s="212" t="s">
        <v>132</v>
      </c>
      <c r="E259" s="42"/>
      <c r="F259" s="213" t="s">
        <v>344</v>
      </c>
      <c r="G259" s="42"/>
      <c r="H259" s="42"/>
      <c r="I259" s="214"/>
      <c r="J259" s="42"/>
      <c r="K259" s="42"/>
      <c r="L259" s="46"/>
      <c r="M259" s="215"/>
      <c r="N259" s="216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132</v>
      </c>
      <c r="AU259" s="19" t="s">
        <v>79</v>
      </c>
    </row>
    <row r="260" s="13" customFormat="1">
      <c r="A260" s="13"/>
      <c r="B260" s="219"/>
      <c r="C260" s="220"/>
      <c r="D260" s="212" t="s">
        <v>136</v>
      </c>
      <c r="E260" s="221" t="s">
        <v>19</v>
      </c>
      <c r="F260" s="222" t="s">
        <v>346</v>
      </c>
      <c r="G260" s="220"/>
      <c r="H260" s="223">
        <v>92.700000000000003</v>
      </c>
      <c r="I260" s="224"/>
      <c r="J260" s="220"/>
      <c r="K260" s="220"/>
      <c r="L260" s="225"/>
      <c r="M260" s="226"/>
      <c r="N260" s="227"/>
      <c r="O260" s="227"/>
      <c r="P260" s="227"/>
      <c r="Q260" s="227"/>
      <c r="R260" s="227"/>
      <c r="S260" s="227"/>
      <c r="T260" s="22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29" t="s">
        <v>136</v>
      </c>
      <c r="AU260" s="229" t="s">
        <v>79</v>
      </c>
      <c r="AV260" s="13" t="s">
        <v>79</v>
      </c>
      <c r="AW260" s="13" t="s">
        <v>33</v>
      </c>
      <c r="AX260" s="13" t="s">
        <v>77</v>
      </c>
      <c r="AY260" s="229" t="s">
        <v>123</v>
      </c>
    </row>
    <row r="261" s="13" customFormat="1">
      <c r="A261" s="13"/>
      <c r="B261" s="219"/>
      <c r="C261" s="220"/>
      <c r="D261" s="212" t="s">
        <v>136</v>
      </c>
      <c r="E261" s="220"/>
      <c r="F261" s="222" t="s">
        <v>347</v>
      </c>
      <c r="G261" s="220"/>
      <c r="H261" s="223">
        <v>101.97</v>
      </c>
      <c r="I261" s="224"/>
      <c r="J261" s="220"/>
      <c r="K261" s="220"/>
      <c r="L261" s="225"/>
      <c r="M261" s="226"/>
      <c r="N261" s="227"/>
      <c r="O261" s="227"/>
      <c r="P261" s="227"/>
      <c r="Q261" s="227"/>
      <c r="R261" s="227"/>
      <c r="S261" s="227"/>
      <c r="T261" s="22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9" t="s">
        <v>136</v>
      </c>
      <c r="AU261" s="229" t="s">
        <v>79</v>
      </c>
      <c r="AV261" s="13" t="s">
        <v>79</v>
      </c>
      <c r="AW261" s="13" t="s">
        <v>4</v>
      </c>
      <c r="AX261" s="13" t="s">
        <v>77</v>
      </c>
      <c r="AY261" s="229" t="s">
        <v>123</v>
      </c>
    </row>
    <row r="262" s="2" customFormat="1" ht="24.15" customHeight="1">
      <c r="A262" s="40"/>
      <c r="B262" s="41"/>
      <c r="C262" s="199" t="s">
        <v>348</v>
      </c>
      <c r="D262" s="199" t="s">
        <v>125</v>
      </c>
      <c r="E262" s="200" t="s">
        <v>349</v>
      </c>
      <c r="F262" s="201" t="s">
        <v>350</v>
      </c>
      <c r="G262" s="202" t="s">
        <v>200</v>
      </c>
      <c r="H262" s="203">
        <v>767.17100000000005</v>
      </c>
      <c r="I262" s="204"/>
      <c r="J262" s="205">
        <f>ROUND(I262*H262,2)</f>
        <v>0</v>
      </c>
      <c r="K262" s="201" t="s">
        <v>129</v>
      </c>
      <c r="L262" s="46"/>
      <c r="M262" s="206" t="s">
        <v>19</v>
      </c>
      <c r="N262" s="207" t="s">
        <v>43</v>
      </c>
      <c r="O262" s="86"/>
      <c r="P262" s="208">
        <f>O262*H262</f>
        <v>0</v>
      </c>
      <c r="Q262" s="208">
        <v>0.00020000000000000001</v>
      </c>
      <c r="R262" s="208">
        <f>Q262*H262</f>
        <v>0.15343420000000002</v>
      </c>
      <c r="S262" s="208">
        <v>0</v>
      </c>
      <c r="T262" s="209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0" t="s">
        <v>130</v>
      </c>
      <c r="AT262" s="210" t="s">
        <v>125</v>
      </c>
      <c r="AU262" s="210" t="s">
        <v>79</v>
      </c>
      <c r="AY262" s="19" t="s">
        <v>123</v>
      </c>
      <c r="BE262" s="211">
        <f>IF(N262="základní",J262,0)</f>
        <v>0</v>
      </c>
      <c r="BF262" s="211">
        <f>IF(N262="snížená",J262,0)</f>
        <v>0</v>
      </c>
      <c r="BG262" s="211">
        <f>IF(N262="zákl. přenesená",J262,0)</f>
        <v>0</v>
      </c>
      <c r="BH262" s="211">
        <f>IF(N262="sníž. přenesená",J262,0)</f>
        <v>0</v>
      </c>
      <c r="BI262" s="211">
        <f>IF(N262="nulová",J262,0)</f>
        <v>0</v>
      </c>
      <c r="BJ262" s="19" t="s">
        <v>77</v>
      </c>
      <c r="BK262" s="211">
        <f>ROUND(I262*H262,2)</f>
        <v>0</v>
      </c>
      <c r="BL262" s="19" t="s">
        <v>130</v>
      </c>
      <c r="BM262" s="210" t="s">
        <v>351</v>
      </c>
    </row>
    <row r="263" s="2" customFormat="1">
      <c r="A263" s="40"/>
      <c r="B263" s="41"/>
      <c r="C263" s="42"/>
      <c r="D263" s="212" t="s">
        <v>132</v>
      </c>
      <c r="E263" s="42"/>
      <c r="F263" s="213" t="s">
        <v>352</v>
      </c>
      <c r="G263" s="42"/>
      <c r="H263" s="42"/>
      <c r="I263" s="214"/>
      <c r="J263" s="42"/>
      <c r="K263" s="42"/>
      <c r="L263" s="46"/>
      <c r="M263" s="215"/>
      <c r="N263" s="216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132</v>
      </c>
      <c r="AU263" s="19" t="s">
        <v>79</v>
      </c>
    </row>
    <row r="264" s="2" customFormat="1">
      <c r="A264" s="40"/>
      <c r="B264" s="41"/>
      <c r="C264" s="42"/>
      <c r="D264" s="217" t="s">
        <v>134</v>
      </c>
      <c r="E264" s="42"/>
      <c r="F264" s="218" t="s">
        <v>353</v>
      </c>
      <c r="G264" s="42"/>
      <c r="H264" s="42"/>
      <c r="I264" s="214"/>
      <c r="J264" s="42"/>
      <c r="K264" s="42"/>
      <c r="L264" s="46"/>
      <c r="M264" s="215"/>
      <c r="N264" s="216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134</v>
      </c>
      <c r="AU264" s="19" t="s">
        <v>79</v>
      </c>
    </row>
    <row r="265" s="13" customFormat="1">
      <c r="A265" s="13"/>
      <c r="B265" s="219"/>
      <c r="C265" s="220"/>
      <c r="D265" s="212" t="s">
        <v>136</v>
      </c>
      <c r="E265" s="221" t="s">
        <v>19</v>
      </c>
      <c r="F265" s="222" t="s">
        <v>270</v>
      </c>
      <c r="G265" s="220"/>
      <c r="H265" s="223">
        <v>269.06400000000002</v>
      </c>
      <c r="I265" s="224"/>
      <c r="J265" s="220"/>
      <c r="K265" s="220"/>
      <c r="L265" s="225"/>
      <c r="M265" s="226"/>
      <c r="N265" s="227"/>
      <c r="O265" s="227"/>
      <c r="P265" s="227"/>
      <c r="Q265" s="227"/>
      <c r="R265" s="227"/>
      <c r="S265" s="227"/>
      <c r="T265" s="22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29" t="s">
        <v>136</v>
      </c>
      <c r="AU265" s="229" t="s">
        <v>79</v>
      </c>
      <c r="AV265" s="13" t="s">
        <v>79</v>
      </c>
      <c r="AW265" s="13" t="s">
        <v>33</v>
      </c>
      <c r="AX265" s="13" t="s">
        <v>72</v>
      </c>
      <c r="AY265" s="229" t="s">
        <v>123</v>
      </c>
    </row>
    <row r="266" s="13" customFormat="1">
      <c r="A266" s="13"/>
      <c r="B266" s="219"/>
      <c r="C266" s="220"/>
      <c r="D266" s="212" t="s">
        <v>136</v>
      </c>
      <c r="E266" s="221" t="s">
        <v>19</v>
      </c>
      <c r="F266" s="222" t="s">
        <v>271</v>
      </c>
      <c r="G266" s="220"/>
      <c r="H266" s="223">
        <v>353.868</v>
      </c>
      <c r="I266" s="224"/>
      <c r="J266" s="220"/>
      <c r="K266" s="220"/>
      <c r="L266" s="225"/>
      <c r="M266" s="226"/>
      <c r="N266" s="227"/>
      <c r="O266" s="227"/>
      <c r="P266" s="227"/>
      <c r="Q266" s="227"/>
      <c r="R266" s="227"/>
      <c r="S266" s="227"/>
      <c r="T266" s="22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29" t="s">
        <v>136</v>
      </c>
      <c r="AU266" s="229" t="s">
        <v>79</v>
      </c>
      <c r="AV266" s="13" t="s">
        <v>79</v>
      </c>
      <c r="AW266" s="13" t="s">
        <v>33</v>
      </c>
      <c r="AX266" s="13" t="s">
        <v>72</v>
      </c>
      <c r="AY266" s="229" t="s">
        <v>123</v>
      </c>
    </row>
    <row r="267" s="13" customFormat="1">
      <c r="A267" s="13"/>
      <c r="B267" s="219"/>
      <c r="C267" s="220"/>
      <c r="D267" s="212" t="s">
        <v>136</v>
      </c>
      <c r="E267" s="221" t="s">
        <v>19</v>
      </c>
      <c r="F267" s="222" t="s">
        <v>272</v>
      </c>
      <c r="G267" s="220"/>
      <c r="H267" s="223">
        <v>125.511</v>
      </c>
      <c r="I267" s="224"/>
      <c r="J267" s="220"/>
      <c r="K267" s="220"/>
      <c r="L267" s="225"/>
      <c r="M267" s="226"/>
      <c r="N267" s="227"/>
      <c r="O267" s="227"/>
      <c r="P267" s="227"/>
      <c r="Q267" s="227"/>
      <c r="R267" s="227"/>
      <c r="S267" s="227"/>
      <c r="T267" s="228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29" t="s">
        <v>136</v>
      </c>
      <c r="AU267" s="229" t="s">
        <v>79</v>
      </c>
      <c r="AV267" s="13" t="s">
        <v>79</v>
      </c>
      <c r="AW267" s="13" t="s">
        <v>33</v>
      </c>
      <c r="AX267" s="13" t="s">
        <v>72</v>
      </c>
      <c r="AY267" s="229" t="s">
        <v>123</v>
      </c>
    </row>
    <row r="268" s="13" customFormat="1">
      <c r="A268" s="13"/>
      <c r="B268" s="219"/>
      <c r="C268" s="220"/>
      <c r="D268" s="212" t="s">
        <v>136</v>
      </c>
      <c r="E268" s="221" t="s">
        <v>19</v>
      </c>
      <c r="F268" s="222" t="s">
        <v>354</v>
      </c>
      <c r="G268" s="220"/>
      <c r="H268" s="223">
        <v>8.9760000000000009</v>
      </c>
      <c r="I268" s="224"/>
      <c r="J268" s="220"/>
      <c r="K268" s="220"/>
      <c r="L268" s="225"/>
      <c r="M268" s="226"/>
      <c r="N268" s="227"/>
      <c r="O268" s="227"/>
      <c r="P268" s="227"/>
      <c r="Q268" s="227"/>
      <c r="R268" s="227"/>
      <c r="S268" s="227"/>
      <c r="T268" s="22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9" t="s">
        <v>136</v>
      </c>
      <c r="AU268" s="229" t="s">
        <v>79</v>
      </c>
      <c r="AV268" s="13" t="s">
        <v>79</v>
      </c>
      <c r="AW268" s="13" t="s">
        <v>33</v>
      </c>
      <c r="AX268" s="13" t="s">
        <v>72</v>
      </c>
      <c r="AY268" s="229" t="s">
        <v>123</v>
      </c>
    </row>
    <row r="269" s="13" customFormat="1">
      <c r="A269" s="13"/>
      <c r="B269" s="219"/>
      <c r="C269" s="220"/>
      <c r="D269" s="212" t="s">
        <v>136</v>
      </c>
      <c r="E269" s="221" t="s">
        <v>19</v>
      </c>
      <c r="F269" s="222" t="s">
        <v>274</v>
      </c>
      <c r="G269" s="220"/>
      <c r="H269" s="223">
        <v>2.2400000000000002</v>
      </c>
      <c r="I269" s="224"/>
      <c r="J269" s="220"/>
      <c r="K269" s="220"/>
      <c r="L269" s="225"/>
      <c r="M269" s="226"/>
      <c r="N269" s="227"/>
      <c r="O269" s="227"/>
      <c r="P269" s="227"/>
      <c r="Q269" s="227"/>
      <c r="R269" s="227"/>
      <c r="S269" s="227"/>
      <c r="T269" s="22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9" t="s">
        <v>136</v>
      </c>
      <c r="AU269" s="229" t="s">
        <v>79</v>
      </c>
      <c r="AV269" s="13" t="s">
        <v>79</v>
      </c>
      <c r="AW269" s="13" t="s">
        <v>33</v>
      </c>
      <c r="AX269" s="13" t="s">
        <v>72</v>
      </c>
      <c r="AY269" s="229" t="s">
        <v>123</v>
      </c>
    </row>
    <row r="270" s="13" customFormat="1">
      <c r="A270" s="13"/>
      <c r="B270" s="219"/>
      <c r="C270" s="220"/>
      <c r="D270" s="212" t="s">
        <v>136</v>
      </c>
      <c r="E270" s="221" t="s">
        <v>19</v>
      </c>
      <c r="F270" s="222" t="s">
        <v>275</v>
      </c>
      <c r="G270" s="220"/>
      <c r="H270" s="223">
        <v>5.2000000000000002</v>
      </c>
      <c r="I270" s="224"/>
      <c r="J270" s="220"/>
      <c r="K270" s="220"/>
      <c r="L270" s="225"/>
      <c r="M270" s="226"/>
      <c r="N270" s="227"/>
      <c r="O270" s="227"/>
      <c r="P270" s="227"/>
      <c r="Q270" s="227"/>
      <c r="R270" s="227"/>
      <c r="S270" s="227"/>
      <c r="T270" s="22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9" t="s">
        <v>136</v>
      </c>
      <c r="AU270" s="229" t="s">
        <v>79</v>
      </c>
      <c r="AV270" s="13" t="s">
        <v>79</v>
      </c>
      <c r="AW270" s="13" t="s">
        <v>33</v>
      </c>
      <c r="AX270" s="13" t="s">
        <v>72</v>
      </c>
      <c r="AY270" s="229" t="s">
        <v>123</v>
      </c>
    </row>
    <row r="271" s="13" customFormat="1">
      <c r="A271" s="13"/>
      <c r="B271" s="219"/>
      <c r="C271" s="220"/>
      <c r="D271" s="212" t="s">
        <v>136</v>
      </c>
      <c r="E271" s="221" t="s">
        <v>19</v>
      </c>
      <c r="F271" s="222" t="s">
        <v>276</v>
      </c>
      <c r="G271" s="220"/>
      <c r="H271" s="223">
        <v>59.640000000000001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9" t="s">
        <v>136</v>
      </c>
      <c r="AU271" s="229" t="s">
        <v>79</v>
      </c>
      <c r="AV271" s="13" t="s">
        <v>79</v>
      </c>
      <c r="AW271" s="13" t="s">
        <v>33</v>
      </c>
      <c r="AX271" s="13" t="s">
        <v>72</v>
      </c>
      <c r="AY271" s="229" t="s">
        <v>123</v>
      </c>
    </row>
    <row r="272" s="13" customFormat="1">
      <c r="A272" s="13"/>
      <c r="B272" s="219"/>
      <c r="C272" s="220"/>
      <c r="D272" s="212" t="s">
        <v>136</v>
      </c>
      <c r="E272" s="221" t="s">
        <v>19</v>
      </c>
      <c r="F272" s="222" t="s">
        <v>277</v>
      </c>
      <c r="G272" s="220"/>
      <c r="H272" s="223">
        <v>2.8799999999999999</v>
      </c>
      <c r="I272" s="224"/>
      <c r="J272" s="220"/>
      <c r="K272" s="220"/>
      <c r="L272" s="225"/>
      <c r="M272" s="226"/>
      <c r="N272" s="227"/>
      <c r="O272" s="227"/>
      <c r="P272" s="227"/>
      <c r="Q272" s="227"/>
      <c r="R272" s="227"/>
      <c r="S272" s="227"/>
      <c r="T272" s="22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9" t="s">
        <v>136</v>
      </c>
      <c r="AU272" s="229" t="s">
        <v>79</v>
      </c>
      <c r="AV272" s="13" t="s">
        <v>79</v>
      </c>
      <c r="AW272" s="13" t="s">
        <v>33</v>
      </c>
      <c r="AX272" s="13" t="s">
        <v>72</v>
      </c>
      <c r="AY272" s="229" t="s">
        <v>123</v>
      </c>
    </row>
    <row r="273" s="13" customFormat="1">
      <c r="A273" s="13"/>
      <c r="B273" s="219"/>
      <c r="C273" s="220"/>
      <c r="D273" s="212" t="s">
        <v>136</v>
      </c>
      <c r="E273" s="221" t="s">
        <v>19</v>
      </c>
      <c r="F273" s="222" t="s">
        <v>278</v>
      </c>
      <c r="G273" s="220"/>
      <c r="H273" s="223">
        <v>2.4199999999999999</v>
      </c>
      <c r="I273" s="224"/>
      <c r="J273" s="220"/>
      <c r="K273" s="220"/>
      <c r="L273" s="225"/>
      <c r="M273" s="226"/>
      <c r="N273" s="227"/>
      <c r="O273" s="227"/>
      <c r="P273" s="227"/>
      <c r="Q273" s="227"/>
      <c r="R273" s="227"/>
      <c r="S273" s="227"/>
      <c r="T273" s="22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29" t="s">
        <v>136</v>
      </c>
      <c r="AU273" s="229" t="s">
        <v>79</v>
      </c>
      <c r="AV273" s="13" t="s">
        <v>79</v>
      </c>
      <c r="AW273" s="13" t="s">
        <v>33</v>
      </c>
      <c r="AX273" s="13" t="s">
        <v>72</v>
      </c>
      <c r="AY273" s="229" t="s">
        <v>123</v>
      </c>
    </row>
    <row r="274" s="13" customFormat="1">
      <c r="A274" s="13"/>
      <c r="B274" s="219"/>
      <c r="C274" s="220"/>
      <c r="D274" s="212" t="s">
        <v>136</v>
      </c>
      <c r="E274" s="221" t="s">
        <v>19</v>
      </c>
      <c r="F274" s="222" t="s">
        <v>279</v>
      </c>
      <c r="G274" s="220"/>
      <c r="H274" s="223">
        <v>1.1200000000000001</v>
      </c>
      <c r="I274" s="224"/>
      <c r="J274" s="220"/>
      <c r="K274" s="220"/>
      <c r="L274" s="225"/>
      <c r="M274" s="226"/>
      <c r="N274" s="227"/>
      <c r="O274" s="227"/>
      <c r="P274" s="227"/>
      <c r="Q274" s="227"/>
      <c r="R274" s="227"/>
      <c r="S274" s="227"/>
      <c r="T274" s="228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29" t="s">
        <v>136</v>
      </c>
      <c r="AU274" s="229" t="s">
        <v>79</v>
      </c>
      <c r="AV274" s="13" t="s">
        <v>79</v>
      </c>
      <c r="AW274" s="13" t="s">
        <v>33</v>
      </c>
      <c r="AX274" s="13" t="s">
        <v>72</v>
      </c>
      <c r="AY274" s="229" t="s">
        <v>123</v>
      </c>
    </row>
    <row r="275" s="13" customFormat="1">
      <c r="A275" s="13"/>
      <c r="B275" s="219"/>
      <c r="C275" s="220"/>
      <c r="D275" s="212" t="s">
        <v>136</v>
      </c>
      <c r="E275" s="221" t="s">
        <v>19</v>
      </c>
      <c r="F275" s="222" t="s">
        <v>280</v>
      </c>
      <c r="G275" s="220"/>
      <c r="H275" s="223">
        <v>5.1200000000000001</v>
      </c>
      <c r="I275" s="224"/>
      <c r="J275" s="220"/>
      <c r="K275" s="220"/>
      <c r="L275" s="225"/>
      <c r="M275" s="226"/>
      <c r="N275" s="227"/>
      <c r="O275" s="227"/>
      <c r="P275" s="227"/>
      <c r="Q275" s="227"/>
      <c r="R275" s="227"/>
      <c r="S275" s="227"/>
      <c r="T275" s="22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29" t="s">
        <v>136</v>
      </c>
      <c r="AU275" s="229" t="s">
        <v>79</v>
      </c>
      <c r="AV275" s="13" t="s">
        <v>79</v>
      </c>
      <c r="AW275" s="13" t="s">
        <v>33</v>
      </c>
      <c r="AX275" s="13" t="s">
        <v>72</v>
      </c>
      <c r="AY275" s="229" t="s">
        <v>123</v>
      </c>
    </row>
    <row r="276" s="13" customFormat="1">
      <c r="A276" s="13"/>
      <c r="B276" s="219"/>
      <c r="C276" s="220"/>
      <c r="D276" s="212" t="s">
        <v>136</v>
      </c>
      <c r="E276" s="221" t="s">
        <v>19</v>
      </c>
      <c r="F276" s="222" t="s">
        <v>281</v>
      </c>
      <c r="G276" s="220"/>
      <c r="H276" s="223">
        <v>-127.8</v>
      </c>
      <c r="I276" s="224"/>
      <c r="J276" s="220"/>
      <c r="K276" s="220"/>
      <c r="L276" s="225"/>
      <c r="M276" s="226"/>
      <c r="N276" s="227"/>
      <c r="O276" s="227"/>
      <c r="P276" s="227"/>
      <c r="Q276" s="227"/>
      <c r="R276" s="227"/>
      <c r="S276" s="227"/>
      <c r="T276" s="228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9" t="s">
        <v>136</v>
      </c>
      <c r="AU276" s="229" t="s">
        <v>79</v>
      </c>
      <c r="AV276" s="13" t="s">
        <v>79</v>
      </c>
      <c r="AW276" s="13" t="s">
        <v>33</v>
      </c>
      <c r="AX276" s="13" t="s">
        <v>72</v>
      </c>
      <c r="AY276" s="229" t="s">
        <v>123</v>
      </c>
    </row>
    <row r="277" s="13" customFormat="1">
      <c r="A277" s="13"/>
      <c r="B277" s="219"/>
      <c r="C277" s="220"/>
      <c r="D277" s="212" t="s">
        <v>136</v>
      </c>
      <c r="E277" s="221" t="s">
        <v>19</v>
      </c>
      <c r="F277" s="222" t="s">
        <v>282</v>
      </c>
      <c r="G277" s="220"/>
      <c r="H277" s="223">
        <v>-2.5600000000000001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29" t="s">
        <v>136</v>
      </c>
      <c r="AU277" s="229" t="s">
        <v>79</v>
      </c>
      <c r="AV277" s="13" t="s">
        <v>79</v>
      </c>
      <c r="AW277" s="13" t="s">
        <v>33</v>
      </c>
      <c r="AX277" s="13" t="s">
        <v>72</v>
      </c>
      <c r="AY277" s="229" t="s">
        <v>123</v>
      </c>
    </row>
    <row r="278" s="13" customFormat="1">
      <c r="A278" s="13"/>
      <c r="B278" s="219"/>
      <c r="C278" s="220"/>
      <c r="D278" s="212" t="s">
        <v>136</v>
      </c>
      <c r="E278" s="221" t="s">
        <v>19</v>
      </c>
      <c r="F278" s="222" t="s">
        <v>283</v>
      </c>
      <c r="G278" s="220"/>
      <c r="H278" s="223">
        <v>-2.5600000000000001</v>
      </c>
      <c r="I278" s="224"/>
      <c r="J278" s="220"/>
      <c r="K278" s="220"/>
      <c r="L278" s="225"/>
      <c r="M278" s="226"/>
      <c r="N278" s="227"/>
      <c r="O278" s="227"/>
      <c r="P278" s="227"/>
      <c r="Q278" s="227"/>
      <c r="R278" s="227"/>
      <c r="S278" s="227"/>
      <c r="T278" s="22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29" t="s">
        <v>136</v>
      </c>
      <c r="AU278" s="229" t="s">
        <v>79</v>
      </c>
      <c r="AV278" s="13" t="s">
        <v>79</v>
      </c>
      <c r="AW278" s="13" t="s">
        <v>33</v>
      </c>
      <c r="AX278" s="13" t="s">
        <v>72</v>
      </c>
      <c r="AY278" s="229" t="s">
        <v>123</v>
      </c>
    </row>
    <row r="279" s="13" customFormat="1">
      <c r="A279" s="13"/>
      <c r="B279" s="219"/>
      <c r="C279" s="220"/>
      <c r="D279" s="212" t="s">
        <v>136</v>
      </c>
      <c r="E279" s="221" t="s">
        <v>19</v>
      </c>
      <c r="F279" s="222" t="s">
        <v>284</v>
      </c>
      <c r="G279" s="220"/>
      <c r="H279" s="223">
        <v>-15.050000000000001</v>
      </c>
      <c r="I279" s="224"/>
      <c r="J279" s="220"/>
      <c r="K279" s="220"/>
      <c r="L279" s="225"/>
      <c r="M279" s="226"/>
      <c r="N279" s="227"/>
      <c r="O279" s="227"/>
      <c r="P279" s="227"/>
      <c r="Q279" s="227"/>
      <c r="R279" s="227"/>
      <c r="S279" s="227"/>
      <c r="T279" s="228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9" t="s">
        <v>136</v>
      </c>
      <c r="AU279" s="229" t="s">
        <v>79</v>
      </c>
      <c r="AV279" s="13" t="s">
        <v>79</v>
      </c>
      <c r="AW279" s="13" t="s">
        <v>33</v>
      </c>
      <c r="AX279" s="13" t="s">
        <v>72</v>
      </c>
      <c r="AY279" s="229" t="s">
        <v>123</v>
      </c>
    </row>
    <row r="280" s="13" customFormat="1">
      <c r="A280" s="13"/>
      <c r="B280" s="219"/>
      <c r="C280" s="220"/>
      <c r="D280" s="212" t="s">
        <v>136</v>
      </c>
      <c r="E280" s="221" t="s">
        <v>19</v>
      </c>
      <c r="F280" s="222" t="s">
        <v>289</v>
      </c>
      <c r="G280" s="220"/>
      <c r="H280" s="223">
        <v>58.862000000000002</v>
      </c>
      <c r="I280" s="224"/>
      <c r="J280" s="220"/>
      <c r="K280" s="220"/>
      <c r="L280" s="225"/>
      <c r="M280" s="226"/>
      <c r="N280" s="227"/>
      <c r="O280" s="227"/>
      <c r="P280" s="227"/>
      <c r="Q280" s="227"/>
      <c r="R280" s="227"/>
      <c r="S280" s="227"/>
      <c r="T280" s="22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29" t="s">
        <v>136</v>
      </c>
      <c r="AU280" s="229" t="s">
        <v>79</v>
      </c>
      <c r="AV280" s="13" t="s">
        <v>79</v>
      </c>
      <c r="AW280" s="13" t="s">
        <v>33</v>
      </c>
      <c r="AX280" s="13" t="s">
        <v>72</v>
      </c>
      <c r="AY280" s="229" t="s">
        <v>123</v>
      </c>
    </row>
    <row r="281" s="13" customFormat="1">
      <c r="A281" s="13"/>
      <c r="B281" s="219"/>
      <c r="C281" s="220"/>
      <c r="D281" s="212" t="s">
        <v>136</v>
      </c>
      <c r="E281" s="221" t="s">
        <v>19</v>
      </c>
      <c r="F281" s="222" t="s">
        <v>256</v>
      </c>
      <c r="G281" s="220"/>
      <c r="H281" s="223">
        <v>15.039999999999999</v>
      </c>
      <c r="I281" s="224"/>
      <c r="J281" s="220"/>
      <c r="K281" s="220"/>
      <c r="L281" s="225"/>
      <c r="M281" s="226"/>
      <c r="N281" s="227"/>
      <c r="O281" s="227"/>
      <c r="P281" s="227"/>
      <c r="Q281" s="227"/>
      <c r="R281" s="227"/>
      <c r="S281" s="227"/>
      <c r="T281" s="22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29" t="s">
        <v>136</v>
      </c>
      <c r="AU281" s="229" t="s">
        <v>79</v>
      </c>
      <c r="AV281" s="13" t="s">
        <v>79</v>
      </c>
      <c r="AW281" s="13" t="s">
        <v>33</v>
      </c>
      <c r="AX281" s="13" t="s">
        <v>72</v>
      </c>
      <c r="AY281" s="229" t="s">
        <v>123</v>
      </c>
    </row>
    <row r="282" s="13" customFormat="1">
      <c r="A282" s="13"/>
      <c r="B282" s="219"/>
      <c r="C282" s="220"/>
      <c r="D282" s="212" t="s">
        <v>136</v>
      </c>
      <c r="E282" s="221" t="s">
        <v>19</v>
      </c>
      <c r="F282" s="222" t="s">
        <v>257</v>
      </c>
      <c r="G282" s="220"/>
      <c r="H282" s="223">
        <v>5.2000000000000002</v>
      </c>
      <c r="I282" s="224"/>
      <c r="J282" s="220"/>
      <c r="K282" s="220"/>
      <c r="L282" s="225"/>
      <c r="M282" s="226"/>
      <c r="N282" s="227"/>
      <c r="O282" s="227"/>
      <c r="P282" s="227"/>
      <c r="Q282" s="227"/>
      <c r="R282" s="227"/>
      <c r="S282" s="227"/>
      <c r="T282" s="22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29" t="s">
        <v>136</v>
      </c>
      <c r="AU282" s="229" t="s">
        <v>79</v>
      </c>
      <c r="AV282" s="13" t="s">
        <v>79</v>
      </c>
      <c r="AW282" s="13" t="s">
        <v>33</v>
      </c>
      <c r="AX282" s="13" t="s">
        <v>72</v>
      </c>
      <c r="AY282" s="229" t="s">
        <v>123</v>
      </c>
    </row>
    <row r="283" s="14" customFormat="1">
      <c r="A283" s="14"/>
      <c r="B283" s="230"/>
      <c r="C283" s="231"/>
      <c r="D283" s="212" t="s">
        <v>136</v>
      </c>
      <c r="E283" s="232" t="s">
        <v>19</v>
      </c>
      <c r="F283" s="233" t="s">
        <v>139</v>
      </c>
      <c r="G283" s="231"/>
      <c r="H283" s="234">
        <v>767.17100000000016</v>
      </c>
      <c r="I283" s="235"/>
      <c r="J283" s="231"/>
      <c r="K283" s="231"/>
      <c r="L283" s="236"/>
      <c r="M283" s="237"/>
      <c r="N283" s="238"/>
      <c r="O283" s="238"/>
      <c r="P283" s="238"/>
      <c r="Q283" s="238"/>
      <c r="R283" s="238"/>
      <c r="S283" s="238"/>
      <c r="T283" s="239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0" t="s">
        <v>136</v>
      </c>
      <c r="AU283" s="240" t="s">
        <v>79</v>
      </c>
      <c r="AV283" s="14" t="s">
        <v>130</v>
      </c>
      <c r="AW283" s="14" t="s">
        <v>33</v>
      </c>
      <c r="AX283" s="14" t="s">
        <v>77</v>
      </c>
      <c r="AY283" s="240" t="s">
        <v>123</v>
      </c>
    </row>
    <row r="284" s="2" customFormat="1" ht="24.15" customHeight="1">
      <c r="A284" s="40"/>
      <c r="B284" s="41"/>
      <c r="C284" s="199" t="s">
        <v>355</v>
      </c>
      <c r="D284" s="199" t="s">
        <v>125</v>
      </c>
      <c r="E284" s="200" t="s">
        <v>356</v>
      </c>
      <c r="F284" s="201" t="s">
        <v>357</v>
      </c>
      <c r="G284" s="202" t="s">
        <v>200</v>
      </c>
      <c r="H284" s="203">
        <v>36.631999999999998</v>
      </c>
      <c r="I284" s="204"/>
      <c r="J284" s="205">
        <f>ROUND(I284*H284,2)</f>
        <v>0</v>
      </c>
      <c r="K284" s="201" t="s">
        <v>129</v>
      </c>
      <c r="L284" s="46"/>
      <c r="M284" s="206" t="s">
        <v>19</v>
      </c>
      <c r="N284" s="207" t="s">
        <v>43</v>
      </c>
      <c r="O284" s="86"/>
      <c r="P284" s="208">
        <f>O284*H284</f>
        <v>0</v>
      </c>
      <c r="Q284" s="208">
        <v>0.00018000000000000001</v>
      </c>
      <c r="R284" s="208">
        <f>Q284*H284</f>
        <v>0.0065937599999999997</v>
      </c>
      <c r="S284" s="208">
        <v>0</v>
      </c>
      <c r="T284" s="209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10" t="s">
        <v>130</v>
      </c>
      <c r="AT284" s="210" t="s">
        <v>125</v>
      </c>
      <c r="AU284" s="210" t="s">
        <v>79</v>
      </c>
      <c r="AY284" s="19" t="s">
        <v>123</v>
      </c>
      <c r="BE284" s="211">
        <f>IF(N284="základní",J284,0)</f>
        <v>0</v>
      </c>
      <c r="BF284" s="211">
        <f>IF(N284="snížená",J284,0)</f>
        <v>0</v>
      </c>
      <c r="BG284" s="211">
        <f>IF(N284="zákl. přenesená",J284,0)</f>
        <v>0</v>
      </c>
      <c r="BH284" s="211">
        <f>IF(N284="sníž. přenesená",J284,0)</f>
        <v>0</v>
      </c>
      <c r="BI284" s="211">
        <f>IF(N284="nulová",J284,0)</f>
        <v>0</v>
      </c>
      <c r="BJ284" s="19" t="s">
        <v>77</v>
      </c>
      <c r="BK284" s="211">
        <f>ROUND(I284*H284,2)</f>
        <v>0</v>
      </c>
      <c r="BL284" s="19" t="s">
        <v>130</v>
      </c>
      <c r="BM284" s="210" t="s">
        <v>358</v>
      </c>
    </row>
    <row r="285" s="2" customFormat="1">
      <c r="A285" s="40"/>
      <c r="B285" s="41"/>
      <c r="C285" s="42"/>
      <c r="D285" s="212" t="s">
        <v>132</v>
      </c>
      <c r="E285" s="42"/>
      <c r="F285" s="213" t="s">
        <v>359</v>
      </c>
      <c r="G285" s="42"/>
      <c r="H285" s="42"/>
      <c r="I285" s="214"/>
      <c r="J285" s="42"/>
      <c r="K285" s="42"/>
      <c r="L285" s="46"/>
      <c r="M285" s="215"/>
      <c r="N285" s="216"/>
      <c r="O285" s="86"/>
      <c r="P285" s="86"/>
      <c r="Q285" s="86"/>
      <c r="R285" s="86"/>
      <c r="S285" s="86"/>
      <c r="T285" s="87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T285" s="19" t="s">
        <v>132</v>
      </c>
      <c r="AU285" s="19" t="s">
        <v>79</v>
      </c>
    </row>
    <row r="286" s="2" customFormat="1">
      <c r="A286" s="40"/>
      <c r="B286" s="41"/>
      <c r="C286" s="42"/>
      <c r="D286" s="217" t="s">
        <v>134</v>
      </c>
      <c r="E286" s="42"/>
      <c r="F286" s="218" t="s">
        <v>360</v>
      </c>
      <c r="G286" s="42"/>
      <c r="H286" s="42"/>
      <c r="I286" s="214"/>
      <c r="J286" s="42"/>
      <c r="K286" s="42"/>
      <c r="L286" s="46"/>
      <c r="M286" s="215"/>
      <c r="N286" s="216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134</v>
      </c>
      <c r="AU286" s="19" t="s">
        <v>79</v>
      </c>
    </row>
    <row r="287" s="13" customFormat="1">
      <c r="A287" s="13"/>
      <c r="B287" s="219"/>
      <c r="C287" s="220"/>
      <c r="D287" s="212" t="s">
        <v>136</v>
      </c>
      <c r="E287" s="221" t="s">
        <v>19</v>
      </c>
      <c r="F287" s="222" t="s">
        <v>285</v>
      </c>
      <c r="G287" s="220"/>
      <c r="H287" s="223">
        <v>39.631999999999998</v>
      </c>
      <c r="I287" s="224"/>
      <c r="J287" s="220"/>
      <c r="K287" s="220"/>
      <c r="L287" s="225"/>
      <c r="M287" s="226"/>
      <c r="N287" s="227"/>
      <c r="O287" s="227"/>
      <c r="P287" s="227"/>
      <c r="Q287" s="227"/>
      <c r="R287" s="227"/>
      <c r="S287" s="227"/>
      <c r="T287" s="228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9" t="s">
        <v>136</v>
      </c>
      <c r="AU287" s="229" t="s">
        <v>79</v>
      </c>
      <c r="AV287" s="13" t="s">
        <v>79</v>
      </c>
      <c r="AW287" s="13" t="s">
        <v>33</v>
      </c>
      <c r="AX287" s="13" t="s">
        <v>72</v>
      </c>
      <c r="AY287" s="229" t="s">
        <v>123</v>
      </c>
    </row>
    <row r="288" s="13" customFormat="1">
      <c r="A288" s="13"/>
      <c r="B288" s="219"/>
      <c r="C288" s="220"/>
      <c r="D288" s="212" t="s">
        <v>136</v>
      </c>
      <c r="E288" s="221" t="s">
        <v>19</v>
      </c>
      <c r="F288" s="222" t="s">
        <v>286</v>
      </c>
      <c r="G288" s="220"/>
      <c r="H288" s="223">
        <v>-0.64000000000000001</v>
      </c>
      <c r="I288" s="224"/>
      <c r="J288" s="220"/>
      <c r="K288" s="220"/>
      <c r="L288" s="225"/>
      <c r="M288" s="226"/>
      <c r="N288" s="227"/>
      <c r="O288" s="227"/>
      <c r="P288" s="227"/>
      <c r="Q288" s="227"/>
      <c r="R288" s="227"/>
      <c r="S288" s="227"/>
      <c r="T288" s="22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9" t="s">
        <v>136</v>
      </c>
      <c r="AU288" s="229" t="s">
        <v>79</v>
      </c>
      <c r="AV288" s="13" t="s">
        <v>79</v>
      </c>
      <c r="AW288" s="13" t="s">
        <v>33</v>
      </c>
      <c r="AX288" s="13" t="s">
        <v>72</v>
      </c>
      <c r="AY288" s="229" t="s">
        <v>123</v>
      </c>
    </row>
    <row r="289" s="13" customFormat="1">
      <c r="A289" s="13"/>
      <c r="B289" s="219"/>
      <c r="C289" s="220"/>
      <c r="D289" s="212" t="s">
        <v>136</v>
      </c>
      <c r="E289" s="221" t="s">
        <v>19</v>
      </c>
      <c r="F289" s="222" t="s">
        <v>287</v>
      </c>
      <c r="G289" s="220"/>
      <c r="H289" s="223">
        <v>-0.64000000000000001</v>
      </c>
      <c r="I289" s="224"/>
      <c r="J289" s="220"/>
      <c r="K289" s="220"/>
      <c r="L289" s="225"/>
      <c r="M289" s="226"/>
      <c r="N289" s="227"/>
      <c r="O289" s="227"/>
      <c r="P289" s="227"/>
      <c r="Q289" s="227"/>
      <c r="R289" s="227"/>
      <c r="S289" s="227"/>
      <c r="T289" s="22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9" t="s">
        <v>136</v>
      </c>
      <c r="AU289" s="229" t="s">
        <v>79</v>
      </c>
      <c r="AV289" s="13" t="s">
        <v>79</v>
      </c>
      <c r="AW289" s="13" t="s">
        <v>33</v>
      </c>
      <c r="AX289" s="13" t="s">
        <v>72</v>
      </c>
      <c r="AY289" s="229" t="s">
        <v>123</v>
      </c>
    </row>
    <row r="290" s="13" customFormat="1">
      <c r="A290" s="13"/>
      <c r="B290" s="219"/>
      <c r="C290" s="220"/>
      <c r="D290" s="212" t="s">
        <v>136</v>
      </c>
      <c r="E290" s="221" t="s">
        <v>19</v>
      </c>
      <c r="F290" s="222" t="s">
        <v>288</v>
      </c>
      <c r="G290" s="220"/>
      <c r="H290" s="223">
        <v>-1.72</v>
      </c>
      <c r="I290" s="224"/>
      <c r="J290" s="220"/>
      <c r="K290" s="220"/>
      <c r="L290" s="225"/>
      <c r="M290" s="226"/>
      <c r="N290" s="227"/>
      <c r="O290" s="227"/>
      <c r="P290" s="227"/>
      <c r="Q290" s="227"/>
      <c r="R290" s="227"/>
      <c r="S290" s="227"/>
      <c r="T290" s="22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29" t="s">
        <v>136</v>
      </c>
      <c r="AU290" s="229" t="s">
        <v>79</v>
      </c>
      <c r="AV290" s="13" t="s">
        <v>79</v>
      </c>
      <c r="AW290" s="13" t="s">
        <v>33</v>
      </c>
      <c r="AX290" s="13" t="s">
        <v>72</v>
      </c>
      <c r="AY290" s="229" t="s">
        <v>123</v>
      </c>
    </row>
    <row r="291" s="14" customFormat="1">
      <c r="A291" s="14"/>
      <c r="B291" s="230"/>
      <c r="C291" s="231"/>
      <c r="D291" s="212" t="s">
        <v>136</v>
      </c>
      <c r="E291" s="232" t="s">
        <v>19</v>
      </c>
      <c r="F291" s="233" t="s">
        <v>139</v>
      </c>
      <c r="G291" s="231"/>
      <c r="H291" s="234">
        <v>36.631999999999998</v>
      </c>
      <c r="I291" s="235"/>
      <c r="J291" s="231"/>
      <c r="K291" s="231"/>
      <c r="L291" s="236"/>
      <c r="M291" s="237"/>
      <c r="N291" s="238"/>
      <c r="O291" s="238"/>
      <c r="P291" s="238"/>
      <c r="Q291" s="238"/>
      <c r="R291" s="238"/>
      <c r="S291" s="238"/>
      <c r="T291" s="239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0" t="s">
        <v>136</v>
      </c>
      <c r="AU291" s="240" t="s">
        <v>79</v>
      </c>
      <c r="AV291" s="14" t="s">
        <v>130</v>
      </c>
      <c r="AW291" s="14" t="s">
        <v>33</v>
      </c>
      <c r="AX291" s="14" t="s">
        <v>77</v>
      </c>
      <c r="AY291" s="240" t="s">
        <v>123</v>
      </c>
    </row>
    <row r="292" s="2" customFormat="1" ht="44.25" customHeight="1">
      <c r="A292" s="40"/>
      <c r="B292" s="41"/>
      <c r="C292" s="199" t="s">
        <v>361</v>
      </c>
      <c r="D292" s="199" t="s">
        <v>125</v>
      </c>
      <c r="E292" s="200" t="s">
        <v>362</v>
      </c>
      <c r="F292" s="201" t="s">
        <v>363</v>
      </c>
      <c r="G292" s="202" t="s">
        <v>200</v>
      </c>
      <c r="H292" s="203">
        <v>54.689999999999998</v>
      </c>
      <c r="I292" s="204"/>
      <c r="J292" s="205">
        <f>ROUND(I292*H292,2)</f>
        <v>0</v>
      </c>
      <c r="K292" s="201" t="s">
        <v>129</v>
      </c>
      <c r="L292" s="46"/>
      <c r="M292" s="206" t="s">
        <v>19</v>
      </c>
      <c r="N292" s="207" t="s">
        <v>43</v>
      </c>
      <c r="O292" s="86"/>
      <c r="P292" s="208">
        <f>O292*H292</f>
        <v>0</v>
      </c>
      <c r="Q292" s="208">
        <v>0.0086</v>
      </c>
      <c r="R292" s="208">
        <f>Q292*H292</f>
        <v>0.47033399999999997</v>
      </c>
      <c r="S292" s="208">
        <v>0</v>
      </c>
      <c r="T292" s="209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10" t="s">
        <v>130</v>
      </c>
      <c r="AT292" s="210" t="s">
        <v>125</v>
      </c>
      <c r="AU292" s="210" t="s">
        <v>79</v>
      </c>
      <c r="AY292" s="19" t="s">
        <v>123</v>
      </c>
      <c r="BE292" s="211">
        <f>IF(N292="základní",J292,0)</f>
        <v>0</v>
      </c>
      <c r="BF292" s="211">
        <f>IF(N292="snížená",J292,0)</f>
        <v>0</v>
      </c>
      <c r="BG292" s="211">
        <f>IF(N292="zákl. přenesená",J292,0)</f>
        <v>0</v>
      </c>
      <c r="BH292" s="211">
        <f>IF(N292="sníž. přenesená",J292,0)</f>
        <v>0</v>
      </c>
      <c r="BI292" s="211">
        <f>IF(N292="nulová",J292,0)</f>
        <v>0</v>
      </c>
      <c r="BJ292" s="19" t="s">
        <v>77</v>
      </c>
      <c r="BK292" s="211">
        <f>ROUND(I292*H292,2)</f>
        <v>0</v>
      </c>
      <c r="BL292" s="19" t="s">
        <v>130</v>
      </c>
      <c r="BM292" s="210" t="s">
        <v>364</v>
      </c>
    </row>
    <row r="293" s="2" customFormat="1">
      <c r="A293" s="40"/>
      <c r="B293" s="41"/>
      <c r="C293" s="42"/>
      <c r="D293" s="212" t="s">
        <v>132</v>
      </c>
      <c r="E293" s="42"/>
      <c r="F293" s="213" t="s">
        <v>365</v>
      </c>
      <c r="G293" s="42"/>
      <c r="H293" s="42"/>
      <c r="I293" s="214"/>
      <c r="J293" s="42"/>
      <c r="K293" s="42"/>
      <c r="L293" s="46"/>
      <c r="M293" s="215"/>
      <c r="N293" s="216"/>
      <c r="O293" s="86"/>
      <c r="P293" s="86"/>
      <c r="Q293" s="86"/>
      <c r="R293" s="86"/>
      <c r="S293" s="86"/>
      <c r="T293" s="87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T293" s="19" t="s">
        <v>132</v>
      </c>
      <c r="AU293" s="19" t="s">
        <v>79</v>
      </c>
    </row>
    <row r="294" s="2" customFormat="1">
      <c r="A294" s="40"/>
      <c r="B294" s="41"/>
      <c r="C294" s="42"/>
      <c r="D294" s="217" t="s">
        <v>134</v>
      </c>
      <c r="E294" s="42"/>
      <c r="F294" s="218" t="s">
        <v>366</v>
      </c>
      <c r="G294" s="42"/>
      <c r="H294" s="42"/>
      <c r="I294" s="214"/>
      <c r="J294" s="42"/>
      <c r="K294" s="42"/>
      <c r="L294" s="46"/>
      <c r="M294" s="215"/>
      <c r="N294" s="216"/>
      <c r="O294" s="86"/>
      <c r="P294" s="86"/>
      <c r="Q294" s="86"/>
      <c r="R294" s="86"/>
      <c r="S294" s="86"/>
      <c r="T294" s="87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T294" s="19" t="s">
        <v>134</v>
      </c>
      <c r="AU294" s="19" t="s">
        <v>79</v>
      </c>
    </row>
    <row r="295" s="13" customFormat="1">
      <c r="A295" s="13"/>
      <c r="B295" s="219"/>
      <c r="C295" s="220"/>
      <c r="D295" s="212" t="s">
        <v>136</v>
      </c>
      <c r="E295" s="221" t="s">
        <v>19</v>
      </c>
      <c r="F295" s="222" t="s">
        <v>367</v>
      </c>
      <c r="G295" s="220"/>
      <c r="H295" s="223">
        <v>59.189999999999998</v>
      </c>
      <c r="I295" s="224"/>
      <c r="J295" s="220"/>
      <c r="K295" s="220"/>
      <c r="L295" s="225"/>
      <c r="M295" s="226"/>
      <c r="N295" s="227"/>
      <c r="O295" s="227"/>
      <c r="P295" s="227"/>
      <c r="Q295" s="227"/>
      <c r="R295" s="227"/>
      <c r="S295" s="227"/>
      <c r="T295" s="228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29" t="s">
        <v>136</v>
      </c>
      <c r="AU295" s="229" t="s">
        <v>79</v>
      </c>
      <c r="AV295" s="13" t="s">
        <v>79</v>
      </c>
      <c r="AW295" s="13" t="s">
        <v>33</v>
      </c>
      <c r="AX295" s="13" t="s">
        <v>72</v>
      </c>
      <c r="AY295" s="229" t="s">
        <v>123</v>
      </c>
    </row>
    <row r="296" s="13" customFormat="1">
      <c r="A296" s="13"/>
      <c r="B296" s="219"/>
      <c r="C296" s="220"/>
      <c r="D296" s="212" t="s">
        <v>136</v>
      </c>
      <c r="E296" s="221" t="s">
        <v>19</v>
      </c>
      <c r="F296" s="222" t="s">
        <v>368</v>
      </c>
      <c r="G296" s="220"/>
      <c r="H296" s="223">
        <v>-0.95999999999999996</v>
      </c>
      <c r="I296" s="224"/>
      <c r="J296" s="220"/>
      <c r="K296" s="220"/>
      <c r="L296" s="225"/>
      <c r="M296" s="226"/>
      <c r="N296" s="227"/>
      <c r="O296" s="227"/>
      <c r="P296" s="227"/>
      <c r="Q296" s="227"/>
      <c r="R296" s="227"/>
      <c r="S296" s="227"/>
      <c r="T296" s="228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9" t="s">
        <v>136</v>
      </c>
      <c r="AU296" s="229" t="s">
        <v>79</v>
      </c>
      <c r="AV296" s="13" t="s">
        <v>79</v>
      </c>
      <c r="AW296" s="13" t="s">
        <v>33</v>
      </c>
      <c r="AX296" s="13" t="s">
        <v>72</v>
      </c>
      <c r="AY296" s="229" t="s">
        <v>123</v>
      </c>
    </row>
    <row r="297" s="13" customFormat="1">
      <c r="A297" s="13"/>
      <c r="B297" s="219"/>
      <c r="C297" s="220"/>
      <c r="D297" s="212" t="s">
        <v>136</v>
      </c>
      <c r="E297" s="221" t="s">
        <v>19</v>
      </c>
      <c r="F297" s="222" t="s">
        <v>369</v>
      </c>
      <c r="G297" s="220"/>
      <c r="H297" s="223">
        <v>-2.5800000000000001</v>
      </c>
      <c r="I297" s="224"/>
      <c r="J297" s="220"/>
      <c r="K297" s="220"/>
      <c r="L297" s="225"/>
      <c r="M297" s="226"/>
      <c r="N297" s="227"/>
      <c r="O297" s="227"/>
      <c r="P297" s="227"/>
      <c r="Q297" s="227"/>
      <c r="R297" s="227"/>
      <c r="S297" s="227"/>
      <c r="T297" s="22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9" t="s">
        <v>136</v>
      </c>
      <c r="AU297" s="229" t="s">
        <v>79</v>
      </c>
      <c r="AV297" s="13" t="s">
        <v>79</v>
      </c>
      <c r="AW297" s="13" t="s">
        <v>33</v>
      </c>
      <c r="AX297" s="13" t="s">
        <v>72</v>
      </c>
      <c r="AY297" s="229" t="s">
        <v>123</v>
      </c>
    </row>
    <row r="298" s="13" customFormat="1">
      <c r="A298" s="13"/>
      <c r="B298" s="219"/>
      <c r="C298" s="220"/>
      <c r="D298" s="212" t="s">
        <v>136</v>
      </c>
      <c r="E298" s="221" t="s">
        <v>19</v>
      </c>
      <c r="F298" s="222" t="s">
        <v>370</v>
      </c>
      <c r="G298" s="220"/>
      <c r="H298" s="223">
        <v>-0.95999999999999996</v>
      </c>
      <c r="I298" s="224"/>
      <c r="J298" s="220"/>
      <c r="K298" s="220"/>
      <c r="L298" s="225"/>
      <c r="M298" s="226"/>
      <c r="N298" s="227"/>
      <c r="O298" s="227"/>
      <c r="P298" s="227"/>
      <c r="Q298" s="227"/>
      <c r="R298" s="227"/>
      <c r="S298" s="227"/>
      <c r="T298" s="228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29" t="s">
        <v>136</v>
      </c>
      <c r="AU298" s="229" t="s">
        <v>79</v>
      </c>
      <c r="AV298" s="13" t="s">
        <v>79</v>
      </c>
      <c r="AW298" s="13" t="s">
        <v>33</v>
      </c>
      <c r="AX298" s="13" t="s">
        <v>72</v>
      </c>
      <c r="AY298" s="229" t="s">
        <v>123</v>
      </c>
    </row>
    <row r="299" s="14" customFormat="1">
      <c r="A299" s="14"/>
      <c r="B299" s="230"/>
      <c r="C299" s="231"/>
      <c r="D299" s="212" t="s">
        <v>136</v>
      </c>
      <c r="E299" s="232" t="s">
        <v>19</v>
      </c>
      <c r="F299" s="233" t="s">
        <v>139</v>
      </c>
      <c r="G299" s="231"/>
      <c r="H299" s="234">
        <v>54.689999999999998</v>
      </c>
      <c r="I299" s="235"/>
      <c r="J299" s="231"/>
      <c r="K299" s="231"/>
      <c r="L299" s="236"/>
      <c r="M299" s="237"/>
      <c r="N299" s="238"/>
      <c r="O299" s="238"/>
      <c r="P299" s="238"/>
      <c r="Q299" s="238"/>
      <c r="R299" s="238"/>
      <c r="S299" s="238"/>
      <c r="T299" s="23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0" t="s">
        <v>136</v>
      </c>
      <c r="AU299" s="240" t="s">
        <v>79</v>
      </c>
      <c r="AV299" s="14" t="s">
        <v>130</v>
      </c>
      <c r="AW299" s="14" t="s">
        <v>33</v>
      </c>
      <c r="AX299" s="14" t="s">
        <v>77</v>
      </c>
      <c r="AY299" s="240" t="s">
        <v>123</v>
      </c>
    </row>
    <row r="300" s="2" customFormat="1" ht="24.15" customHeight="1">
      <c r="A300" s="40"/>
      <c r="B300" s="41"/>
      <c r="C300" s="241" t="s">
        <v>371</v>
      </c>
      <c r="D300" s="241" t="s">
        <v>191</v>
      </c>
      <c r="E300" s="242" t="s">
        <v>372</v>
      </c>
      <c r="F300" s="243" t="s">
        <v>373</v>
      </c>
      <c r="G300" s="244" t="s">
        <v>200</v>
      </c>
      <c r="H300" s="245">
        <v>54.689999999999998</v>
      </c>
      <c r="I300" s="246"/>
      <c r="J300" s="247">
        <f>ROUND(I300*H300,2)</f>
        <v>0</v>
      </c>
      <c r="K300" s="243" t="s">
        <v>129</v>
      </c>
      <c r="L300" s="248"/>
      <c r="M300" s="249" t="s">
        <v>19</v>
      </c>
      <c r="N300" s="250" t="s">
        <v>43</v>
      </c>
      <c r="O300" s="86"/>
      <c r="P300" s="208">
        <f>O300*H300</f>
        <v>0</v>
      </c>
      <c r="Q300" s="208">
        <v>0.0035999999999999999</v>
      </c>
      <c r="R300" s="208">
        <f>Q300*H300</f>
        <v>0.19688399999999998</v>
      </c>
      <c r="S300" s="208">
        <v>0</v>
      </c>
      <c r="T300" s="209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0" t="s">
        <v>176</v>
      </c>
      <c r="AT300" s="210" t="s">
        <v>191</v>
      </c>
      <c r="AU300" s="210" t="s">
        <v>79</v>
      </c>
      <c r="AY300" s="19" t="s">
        <v>123</v>
      </c>
      <c r="BE300" s="211">
        <f>IF(N300="základní",J300,0)</f>
        <v>0</v>
      </c>
      <c r="BF300" s="211">
        <f>IF(N300="snížená",J300,0)</f>
        <v>0</v>
      </c>
      <c r="BG300" s="211">
        <f>IF(N300="zákl. přenesená",J300,0)</f>
        <v>0</v>
      </c>
      <c r="BH300" s="211">
        <f>IF(N300="sníž. přenesená",J300,0)</f>
        <v>0</v>
      </c>
      <c r="BI300" s="211">
        <f>IF(N300="nulová",J300,0)</f>
        <v>0</v>
      </c>
      <c r="BJ300" s="19" t="s">
        <v>77</v>
      </c>
      <c r="BK300" s="211">
        <f>ROUND(I300*H300,2)</f>
        <v>0</v>
      </c>
      <c r="BL300" s="19" t="s">
        <v>130</v>
      </c>
      <c r="BM300" s="210" t="s">
        <v>374</v>
      </c>
    </row>
    <row r="301" s="2" customFormat="1">
      <c r="A301" s="40"/>
      <c r="B301" s="41"/>
      <c r="C301" s="42"/>
      <c r="D301" s="212" t="s">
        <v>132</v>
      </c>
      <c r="E301" s="42"/>
      <c r="F301" s="213" t="s">
        <v>373</v>
      </c>
      <c r="G301" s="42"/>
      <c r="H301" s="42"/>
      <c r="I301" s="214"/>
      <c r="J301" s="42"/>
      <c r="K301" s="42"/>
      <c r="L301" s="46"/>
      <c r="M301" s="215"/>
      <c r="N301" s="216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132</v>
      </c>
      <c r="AU301" s="19" t="s">
        <v>79</v>
      </c>
    </row>
    <row r="302" s="13" customFormat="1">
      <c r="A302" s="13"/>
      <c r="B302" s="219"/>
      <c r="C302" s="220"/>
      <c r="D302" s="212" t="s">
        <v>136</v>
      </c>
      <c r="E302" s="221" t="s">
        <v>19</v>
      </c>
      <c r="F302" s="222" t="s">
        <v>367</v>
      </c>
      <c r="G302" s="220"/>
      <c r="H302" s="223">
        <v>59.189999999999998</v>
      </c>
      <c r="I302" s="224"/>
      <c r="J302" s="220"/>
      <c r="K302" s="220"/>
      <c r="L302" s="225"/>
      <c r="M302" s="226"/>
      <c r="N302" s="227"/>
      <c r="O302" s="227"/>
      <c r="P302" s="227"/>
      <c r="Q302" s="227"/>
      <c r="R302" s="227"/>
      <c r="S302" s="227"/>
      <c r="T302" s="22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9" t="s">
        <v>136</v>
      </c>
      <c r="AU302" s="229" t="s">
        <v>79</v>
      </c>
      <c r="AV302" s="13" t="s">
        <v>79</v>
      </c>
      <c r="AW302" s="13" t="s">
        <v>33</v>
      </c>
      <c r="AX302" s="13" t="s">
        <v>72</v>
      </c>
      <c r="AY302" s="229" t="s">
        <v>123</v>
      </c>
    </row>
    <row r="303" s="13" customFormat="1">
      <c r="A303" s="13"/>
      <c r="B303" s="219"/>
      <c r="C303" s="220"/>
      <c r="D303" s="212" t="s">
        <v>136</v>
      </c>
      <c r="E303" s="221" t="s">
        <v>19</v>
      </c>
      <c r="F303" s="222" t="s">
        <v>368</v>
      </c>
      <c r="G303" s="220"/>
      <c r="H303" s="223">
        <v>-0.95999999999999996</v>
      </c>
      <c r="I303" s="224"/>
      <c r="J303" s="220"/>
      <c r="K303" s="220"/>
      <c r="L303" s="225"/>
      <c r="M303" s="226"/>
      <c r="N303" s="227"/>
      <c r="O303" s="227"/>
      <c r="P303" s="227"/>
      <c r="Q303" s="227"/>
      <c r="R303" s="227"/>
      <c r="S303" s="227"/>
      <c r="T303" s="228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29" t="s">
        <v>136</v>
      </c>
      <c r="AU303" s="229" t="s">
        <v>79</v>
      </c>
      <c r="AV303" s="13" t="s">
        <v>79</v>
      </c>
      <c r="AW303" s="13" t="s">
        <v>33</v>
      </c>
      <c r="AX303" s="13" t="s">
        <v>72</v>
      </c>
      <c r="AY303" s="229" t="s">
        <v>123</v>
      </c>
    </row>
    <row r="304" s="13" customFormat="1">
      <c r="A304" s="13"/>
      <c r="B304" s="219"/>
      <c r="C304" s="220"/>
      <c r="D304" s="212" t="s">
        <v>136</v>
      </c>
      <c r="E304" s="221" t="s">
        <v>19</v>
      </c>
      <c r="F304" s="222" t="s">
        <v>369</v>
      </c>
      <c r="G304" s="220"/>
      <c r="H304" s="223">
        <v>-2.5800000000000001</v>
      </c>
      <c r="I304" s="224"/>
      <c r="J304" s="220"/>
      <c r="K304" s="220"/>
      <c r="L304" s="225"/>
      <c r="M304" s="226"/>
      <c r="N304" s="227"/>
      <c r="O304" s="227"/>
      <c r="P304" s="227"/>
      <c r="Q304" s="227"/>
      <c r="R304" s="227"/>
      <c r="S304" s="227"/>
      <c r="T304" s="22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9" t="s">
        <v>136</v>
      </c>
      <c r="AU304" s="229" t="s">
        <v>79</v>
      </c>
      <c r="AV304" s="13" t="s">
        <v>79</v>
      </c>
      <c r="AW304" s="13" t="s">
        <v>33</v>
      </c>
      <c r="AX304" s="13" t="s">
        <v>72</v>
      </c>
      <c r="AY304" s="229" t="s">
        <v>123</v>
      </c>
    </row>
    <row r="305" s="13" customFormat="1">
      <c r="A305" s="13"/>
      <c r="B305" s="219"/>
      <c r="C305" s="220"/>
      <c r="D305" s="212" t="s">
        <v>136</v>
      </c>
      <c r="E305" s="221" t="s">
        <v>19</v>
      </c>
      <c r="F305" s="222" t="s">
        <v>370</v>
      </c>
      <c r="G305" s="220"/>
      <c r="H305" s="223">
        <v>-0.95999999999999996</v>
      </c>
      <c r="I305" s="224"/>
      <c r="J305" s="220"/>
      <c r="K305" s="220"/>
      <c r="L305" s="225"/>
      <c r="M305" s="226"/>
      <c r="N305" s="227"/>
      <c r="O305" s="227"/>
      <c r="P305" s="227"/>
      <c r="Q305" s="227"/>
      <c r="R305" s="227"/>
      <c r="S305" s="227"/>
      <c r="T305" s="22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29" t="s">
        <v>136</v>
      </c>
      <c r="AU305" s="229" t="s">
        <v>79</v>
      </c>
      <c r="AV305" s="13" t="s">
        <v>79</v>
      </c>
      <c r="AW305" s="13" t="s">
        <v>33</v>
      </c>
      <c r="AX305" s="13" t="s">
        <v>72</v>
      </c>
      <c r="AY305" s="229" t="s">
        <v>123</v>
      </c>
    </row>
    <row r="306" s="14" customFormat="1">
      <c r="A306" s="14"/>
      <c r="B306" s="230"/>
      <c r="C306" s="231"/>
      <c r="D306" s="212" t="s">
        <v>136</v>
      </c>
      <c r="E306" s="232" t="s">
        <v>19</v>
      </c>
      <c r="F306" s="233" t="s">
        <v>139</v>
      </c>
      <c r="G306" s="231"/>
      <c r="H306" s="234">
        <v>54.689999999999998</v>
      </c>
      <c r="I306" s="235"/>
      <c r="J306" s="231"/>
      <c r="K306" s="231"/>
      <c r="L306" s="236"/>
      <c r="M306" s="237"/>
      <c r="N306" s="238"/>
      <c r="O306" s="238"/>
      <c r="P306" s="238"/>
      <c r="Q306" s="238"/>
      <c r="R306" s="238"/>
      <c r="S306" s="238"/>
      <c r="T306" s="23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0" t="s">
        <v>136</v>
      </c>
      <c r="AU306" s="240" t="s">
        <v>79</v>
      </c>
      <c r="AV306" s="14" t="s">
        <v>130</v>
      </c>
      <c r="AW306" s="14" t="s">
        <v>33</v>
      </c>
      <c r="AX306" s="14" t="s">
        <v>77</v>
      </c>
      <c r="AY306" s="240" t="s">
        <v>123</v>
      </c>
    </row>
    <row r="307" s="2" customFormat="1" ht="37.8" customHeight="1">
      <c r="A307" s="40"/>
      <c r="B307" s="41"/>
      <c r="C307" s="199" t="s">
        <v>375</v>
      </c>
      <c r="D307" s="199" t="s">
        <v>125</v>
      </c>
      <c r="E307" s="200" t="s">
        <v>376</v>
      </c>
      <c r="F307" s="201" t="s">
        <v>377</v>
      </c>
      <c r="G307" s="202" t="s">
        <v>240</v>
      </c>
      <c r="H307" s="203">
        <v>88.400000000000006</v>
      </c>
      <c r="I307" s="204"/>
      <c r="J307" s="205">
        <f>ROUND(I307*H307,2)</f>
        <v>0</v>
      </c>
      <c r="K307" s="201" t="s">
        <v>129</v>
      </c>
      <c r="L307" s="46"/>
      <c r="M307" s="206" t="s">
        <v>19</v>
      </c>
      <c r="N307" s="207" t="s">
        <v>43</v>
      </c>
      <c r="O307" s="86"/>
      <c r="P307" s="208">
        <f>O307*H307</f>
        <v>0</v>
      </c>
      <c r="Q307" s="208">
        <v>0.0017600000000000001</v>
      </c>
      <c r="R307" s="208">
        <f>Q307*H307</f>
        <v>0.15558400000000003</v>
      </c>
      <c r="S307" s="208">
        <v>0</v>
      </c>
      <c r="T307" s="209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0" t="s">
        <v>130</v>
      </c>
      <c r="AT307" s="210" t="s">
        <v>125</v>
      </c>
      <c r="AU307" s="210" t="s">
        <v>79</v>
      </c>
      <c r="AY307" s="19" t="s">
        <v>123</v>
      </c>
      <c r="BE307" s="211">
        <f>IF(N307="základní",J307,0)</f>
        <v>0</v>
      </c>
      <c r="BF307" s="211">
        <f>IF(N307="snížená",J307,0)</f>
        <v>0</v>
      </c>
      <c r="BG307" s="211">
        <f>IF(N307="zákl. přenesená",J307,0)</f>
        <v>0</v>
      </c>
      <c r="BH307" s="211">
        <f>IF(N307="sníž. přenesená",J307,0)</f>
        <v>0</v>
      </c>
      <c r="BI307" s="211">
        <f>IF(N307="nulová",J307,0)</f>
        <v>0</v>
      </c>
      <c r="BJ307" s="19" t="s">
        <v>77</v>
      </c>
      <c r="BK307" s="211">
        <f>ROUND(I307*H307,2)</f>
        <v>0</v>
      </c>
      <c r="BL307" s="19" t="s">
        <v>130</v>
      </c>
      <c r="BM307" s="210" t="s">
        <v>378</v>
      </c>
    </row>
    <row r="308" s="2" customFormat="1">
      <c r="A308" s="40"/>
      <c r="B308" s="41"/>
      <c r="C308" s="42"/>
      <c r="D308" s="212" t="s">
        <v>132</v>
      </c>
      <c r="E308" s="42"/>
      <c r="F308" s="213" t="s">
        <v>379</v>
      </c>
      <c r="G308" s="42"/>
      <c r="H308" s="42"/>
      <c r="I308" s="214"/>
      <c r="J308" s="42"/>
      <c r="K308" s="42"/>
      <c r="L308" s="46"/>
      <c r="M308" s="215"/>
      <c r="N308" s="216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132</v>
      </c>
      <c r="AU308" s="19" t="s">
        <v>79</v>
      </c>
    </row>
    <row r="309" s="2" customFormat="1">
      <c r="A309" s="40"/>
      <c r="B309" s="41"/>
      <c r="C309" s="42"/>
      <c r="D309" s="217" t="s">
        <v>134</v>
      </c>
      <c r="E309" s="42"/>
      <c r="F309" s="218" t="s">
        <v>380</v>
      </c>
      <c r="G309" s="42"/>
      <c r="H309" s="42"/>
      <c r="I309" s="214"/>
      <c r="J309" s="42"/>
      <c r="K309" s="42"/>
      <c r="L309" s="46"/>
      <c r="M309" s="215"/>
      <c r="N309" s="216"/>
      <c r="O309" s="86"/>
      <c r="P309" s="86"/>
      <c r="Q309" s="86"/>
      <c r="R309" s="86"/>
      <c r="S309" s="86"/>
      <c r="T309" s="87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T309" s="19" t="s">
        <v>134</v>
      </c>
      <c r="AU309" s="19" t="s">
        <v>79</v>
      </c>
    </row>
    <row r="310" s="13" customFormat="1">
      <c r="A310" s="13"/>
      <c r="B310" s="219"/>
      <c r="C310" s="220"/>
      <c r="D310" s="212" t="s">
        <v>136</v>
      </c>
      <c r="E310" s="221" t="s">
        <v>19</v>
      </c>
      <c r="F310" s="222" t="s">
        <v>340</v>
      </c>
      <c r="G310" s="220"/>
      <c r="H310" s="223">
        <v>85.200000000000003</v>
      </c>
      <c r="I310" s="224"/>
      <c r="J310" s="220"/>
      <c r="K310" s="220"/>
      <c r="L310" s="225"/>
      <c r="M310" s="226"/>
      <c r="N310" s="227"/>
      <c r="O310" s="227"/>
      <c r="P310" s="227"/>
      <c r="Q310" s="227"/>
      <c r="R310" s="227"/>
      <c r="S310" s="227"/>
      <c r="T310" s="22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29" t="s">
        <v>136</v>
      </c>
      <c r="AU310" s="229" t="s">
        <v>79</v>
      </c>
      <c r="AV310" s="13" t="s">
        <v>79</v>
      </c>
      <c r="AW310" s="13" t="s">
        <v>33</v>
      </c>
      <c r="AX310" s="13" t="s">
        <v>72</v>
      </c>
      <c r="AY310" s="229" t="s">
        <v>123</v>
      </c>
    </row>
    <row r="311" s="13" customFormat="1">
      <c r="A311" s="13"/>
      <c r="B311" s="219"/>
      <c r="C311" s="220"/>
      <c r="D311" s="212" t="s">
        <v>136</v>
      </c>
      <c r="E311" s="221" t="s">
        <v>19</v>
      </c>
      <c r="F311" s="222" t="s">
        <v>381</v>
      </c>
      <c r="G311" s="220"/>
      <c r="H311" s="223">
        <v>3.2000000000000002</v>
      </c>
      <c r="I311" s="224"/>
      <c r="J311" s="220"/>
      <c r="K311" s="220"/>
      <c r="L311" s="225"/>
      <c r="M311" s="226"/>
      <c r="N311" s="227"/>
      <c r="O311" s="227"/>
      <c r="P311" s="227"/>
      <c r="Q311" s="227"/>
      <c r="R311" s="227"/>
      <c r="S311" s="227"/>
      <c r="T311" s="228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9" t="s">
        <v>136</v>
      </c>
      <c r="AU311" s="229" t="s">
        <v>79</v>
      </c>
      <c r="AV311" s="13" t="s">
        <v>79</v>
      </c>
      <c r="AW311" s="13" t="s">
        <v>33</v>
      </c>
      <c r="AX311" s="13" t="s">
        <v>72</v>
      </c>
      <c r="AY311" s="229" t="s">
        <v>123</v>
      </c>
    </row>
    <row r="312" s="14" customFormat="1">
      <c r="A312" s="14"/>
      <c r="B312" s="230"/>
      <c r="C312" s="231"/>
      <c r="D312" s="212" t="s">
        <v>136</v>
      </c>
      <c r="E312" s="232" t="s">
        <v>19</v>
      </c>
      <c r="F312" s="233" t="s">
        <v>139</v>
      </c>
      <c r="G312" s="231"/>
      <c r="H312" s="234">
        <v>88.400000000000006</v>
      </c>
      <c r="I312" s="235"/>
      <c r="J312" s="231"/>
      <c r="K312" s="231"/>
      <c r="L312" s="236"/>
      <c r="M312" s="237"/>
      <c r="N312" s="238"/>
      <c r="O312" s="238"/>
      <c r="P312" s="238"/>
      <c r="Q312" s="238"/>
      <c r="R312" s="238"/>
      <c r="S312" s="238"/>
      <c r="T312" s="239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T312" s="240" t="s">
        <v>136</v>
      </c>
      <c r="AU312" s="240" t="s">
        <v>79</v>
      </c>
      <c r="AV312" s="14" t="s">
        <v>130</v>
      </c>
      <c r="AW312" s="14" t="s">
        <v>33</v>
      </c>
      <c r="AX312" s="14" t="s">
        <v>77</v>
      </c>
      <c r="AY312" s="240" t="s">
        <v>123</v>
      </c>
    </row>
    <row r="313" s="2" customFormat="1" ht="24.15" customHeight="1">
      <c r="A313" s="40"/>
      <c r="B313" s="41"/>
      <c r="C313" s="241" t="s">
        <v>382</v>
      </c>
      <c r="D313" s="241" t="s">
        <v>191</v>
      </c>
      <c r="E313" s="242" t="s">
        <v>383</v>
      </c>
      <c r="F313" s="243" t="s">
        <v>384</v>
      </c>
      <c r="G313" s="244" t="s">
        <v>200</v>
      </c>
      <c r="H313" s="245">
        <v>19.448</v>
      </c>
      <c r="I313" s="246"/>
      <c r="J313" s="247">
        <f>ROUND(I313*H313,2)</f>
        <v>0</v>
      </c>
      <c r="K313" s="243" t="s">
        <v>129</v>
      </c>
      <c r="L313" s="248"/>
      <c r="M313" s="249" t="s">
        <v>19</v>
      </c>
      <c r="N313" s="250" t="s">
        <v>43</v>
      </c>
      <c r="O313" s="86"/>
      <c r="P313" s="208">
        <f>O313*H313</f>
        <v>0</v>
      </c>
      <c r="Q313" s="208">
        <v>0.0011999999999999999</v>
      </c>
      <c r="R313" s="208">
        <f>Q313*H313</f>
        <v>0.0233376</v>
      </c>
      <c r="S313" s="208">
        <v>0</v>
      </c>
      <c r="T313" s="209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0" t="s">
        <v>176</v>
      </c>
      <c r="AT313" s="210" t="s">
        <v>191</v>
      </c>
      <c r="AU313" s="210" t="s">
        <v>79</v>
      </c>
      <c r="AY313" s="19" t="s">
        <v>123</v>
      </c>
      <c r="BE313" s="211">
        <f>IF(N313="základní",J313,0)</f>
        <v>0</v>
      </c>
      <c r="BF313" s="211">
        <f>IF(N313="snížená",J313,0)</f>
        <v>0</v>
      </c>
      <c r="BG313" s="211">
        <f>IF(N313="zákl. přenesená",J313,0)</f>
        <v>0</v>
      </c>
      <c r="BH313" s="211">
        <f>IF(N313="sníž. přenesená",J313,0)</f>
        <v>0</v>
      </c>
      <c r="BI313" s="211">
        <f>IF(N313="nulová",J313,0)</f>
        <v>0</v>
      </c>
      <c r="BJ313" s="19" t="s">
        <v>77</v>
      </c>
      <c r="BK313" s="211">
        <f>ROUND(I313*H313,2)</f>
        <v>0</v>
      </c>
      <c r="BL313" s="19" t="s">
        <v>130</v>
      </c>
      <c r="BM313" s="210" t="s">
        <v>385</v>
      </c>
    </row>
    <row r="314" s="2" customFormat="1">
      <c r="A314" s="40"/>
      <c r="B314" s="41"/>
      <c r="C314" s="42"/>
      <c r="D314" s="212" t="s">
        <v>132</v>
      </c>
      <c r="E314" s="42"/>
      <c r="F314" s="213" t="s">
        <v>384</v>
      </c>
      <c r="G314" s="42"/>
      <c r="H314" s="42"/>
      <c r="I314" s="214"/>
      <c r="J314" s="42"/>
      <c r="K314" s="42"/>
      <c r="L314" s="46"/>
      <c r="M314" s="215"/>
      <c r="N314" s="216"/>
      <c r="O314" s="86"/>
      <c r="P314" s="86"/>
      <c r="Q314" s="86"/>
      <c r="R314" s="86"/>
      <c r="S314" s="86"/>
      <c r="T314" s="87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T314" s="19" t="s">
        <v>132</v>
      </c>
      <c r="AU314" s="19" t="s">
        <v>79</v>
      </c>
    </row>
    <row r="315" s="13" customFormat="1">
      <c r="A315" s="13"/>
      <c r="B315" s="219"/>
      <c r="C315" s="220"/>
      <c r="D315" s="212" t="s">
        <v>136</v>
      </c>
      <c r="E315" s="221" t="s">
        <v>19</v>
      </c>
      <c r="F315" s="222" t="s">
        <v>386</v>
      </c>
      <c r="G315" s="220"/>
      <c r="H315" s="223">
        <v>17.039999999999999</v>
      </c>
      <c r="I315" s="224"/>
      <c r="J315" s="220"/>
      <c r="K315" s="220"/>
      <c r="L315" s="225"/>
      <c r="M315" s="226"/>
      <c r="N315" s="227"/>
      <c r="O315" s="227"/>
      <c r="P315" s="227"/>
      <c r="Q315" s="227"/>
      <c r="R315" s="227"/>
      <c r="S315" s="227"/>
      <c r="T315" s="228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29" t="s">
        <v>136</v>
      </c>
      <c r="AU315" s="229" t="s">
        <v>79</v>
      </c>
      <c r="AV315" s="13" t="s">
        <v>79</v>
      </c>
      <c r="AW315" s="13" t="s">
        <v>33</v>
      </c>
      <c r="AX315" s="13" t="s">
        <v>72</v>
      </c>
      <c r="AY315" s="229" t="s">
        <v>123</v>
      </c>
    </row>
    <row r="316" s="13" customFormat="1">
      <c r="A316" s="13"/>
      <c r="B316" s="219"/>
      <c r="C316" s="220"/>
      <c r="D316" s="212" t="s">
        <v>136</v>
      </c>
      <c r="E316" s="221" t="s">
        <v>19</v>
      </c>
      <c r="F316" s="222" t="s">
        <v>387</v>
      </c>
      <c r="G316" s="220"/>
      <c r="H316" s="223">
        <v>0.64000000000000001</v>
      </c>
      <c r="I316" s="224"/>
      <c r="J316" s="220"/>
      <c r="K316" s="220"/>
      <c r="L316" s="225"/>
      <c r="M316" s="226"/>
      <c r="N316" s="227"/>
      <c r="O316" s="227"/>
      <c r="P316" s="227"/>
      <c r="Q316" s="227"/>
      <c r="R316" s="227"/>
      <c r="S316" s="227"/>
      <c r="T316" s="228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9" t="s">
        <v>136</v>
      </c>
      <c r="AU316" s="229" t="s">
        <v>79</v>
      </c>
      <c r="AV316" s="13" t="s">
        <v>79</v>
      </c>
      <c r="AW316" s="13" t="s">
        <v>33</v>
      </c>
      <c r="AX316" s="13" t="s">
        <v>72</v>
      </c>
      <c r="AY316" s="229" t="s">
        <v>123</v>
      </c>
    </row>
    <row r="317" s="14" customFormat="1">
      <c r="A317" s="14"/>
      <c r="B317" s="230"/>
      <c r="C317" s="231"/>
      <c r="D317" s="212" t="s">
        <v>136</v>
      </c>
      <c r="E317" s="232" t="s">
        <v>19</v>
      </c>
      <c r="F317" s="233" t="s">
        <v>139</v>
      </c>
      <c r="G317" s="231"/>
      <c r="H317" s="234">
        <v>17.68</v>
      </c>
      <c r="I317" s="235"/>
      <c r="J317" s="231"/>
      <c r="K317" s="231"/>
      <c r="L317" s="236"/>
      <c r="M317" s="237"/>
      <c r="N317" s="238"/>
      <c r="O317" s="238"/>
      <c r="P317" s="238"/>
      <c r="Q317" s="238"/>
      <c r="R317" s="238"/>
      <c r="S317" s="238"/>
      <c r="T317" s="23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0" t="s">
        <v>136</v>
      </c>
      <c r="AU317" s="240" t="s">
        <v>79</v>
      </c>
      <c r="AV317" s="14" t="s">
        <v>130</v>
      </c>
      <c r="AW317" s="14" t="s">
        <v>33</v>
      </c>
      <c r="AX317" s="14" t="s">
        <v>77</v>
      </c>
      <c r="AY317" s="240" t="s">
        <v>123</v>
      </c>
    </row>
    <row r="318" s="13" customFormat="1">
      <c r="A318" s="13"/>
      <c r="B318" s="219"/>
      <c r="C318" s="220"/>
      <c r="D318" s="212" t="s">
        <v>136</v>
      </c>
      <c r="E318" s="220"/>
      <c r="F318" s="222" t="s">
        <v>388</v>
      </c>
      <c r="G318" s="220"/>
      <c r="H318" s="223">
        <v>19.448</v>
      </c>
      <c r="I318" s="224"/>
      <c r="J318" s="220"/>
      <c r="K318" s="220"/>
      <c r="L318" s="225"/>
      <c r="M318" s="226"/>
      <c r="N318" s="227"/>
      <c r="O318" s="227"/>
      <c r="P318" s="227"/>
      <c r="Q318" s="227"/>
      <c r="R318" s="227"/>
      <c r="S318" s="227"/>
      <c r="T318" s="22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9" t="s">
        <v>136</v>
      </c>
      <c r="AU318" s="229" t="s">
        <v>79</v>
      </c>
      <c r="AV318" s="13" t="s">
        <v>79</v>
      </c>
      <c r="AW318" s="13" t="s">
        <v>4</v>
      </c>
      <c r="AX318" s="13" t="s">
        <v>77</v>
      </c>
      <c r="AY318" s="229" t="s">
        <v>123</v>
      </c>
    </row>
    <row r="319" s="2" customFormat="1" ht="44.25" customHeight="1">
      <c r="A319" s="40"/>
      <c r="B319" s="41"/>
      <c r="C319" s="199" t="s">
        <v>389</v>
      </c>
      <c r="D319" s="199" t="s">
        <v>125</v>
      </c>
      <c r="E319" s="200" t="s">
        <v>390</v>
      </c>
      <c r="F319" s="201" t="s">
        <v>391</v>
      </c>
      <c r="G319" s="202" t="s">
        <v>200</v>
      </c>
      <c r="H319" s="203">
        <v>616.71299999999997</v>
      </c>
      <c r="I319" s="204"/>
      <c r="J319" s="205">
        <f>ROUND(I319*H319,2)</f>
        <v>0</v>
      </c>
      <c r="K319" s="201" t="s">
        <v>129</v>
      </c>
      <c r="L319" s="46"/>
      <c r="M319" s="206" t="s">
        <v>19</v>
      </c>
      <c r="N319" s="207" t="s">
        <v>43</v>
      </c>
      <c r="O319" s="86"/>
      <c r="P319" s="208">
        <f>O319*H319</f>
        <v>0</v>
      </c>
      <c r="Q319" s="208">
        <v>0.011599999999999999</v>
      </c>
      <c r="R319" s="208">
        <f>Q319*H319</f>
        <v>7.1538707999999991</v>
      </c>
      <c r="S319" s="208">
        <v>0</v>
      </c>
      <c r="T319" s="209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0" t="s">
        <v>130</v>
      </c>
      <c r="AT319" s="210" t="s">
        <v>125</v>
      </c>
      <c r="AU319" s="210" t="s">
        <v>79</v>
      </c>
      <c r="AY319" s="19" t="s">
        <v>123</v>
      </c>
      <c r="BE319" s="211">
        <f>IF(N319="základní",J319,0)</f>
        <v>0</v>
      </c>
      <c r="BF319" s="211">
        <f>IF(N319="snížená",J319,0)</f>
        <v>0</v>
      </c>
      <c r="BG319" s="211">
        <f>IF(N319="zákl. přenesená",J319,0)</f>
        <v>0</v>
      </c>
      <c r="BH319" s="211">
        <f>IF(N319="sníž. přenesená",J319,0)</f>
        <v>0</v>
      </c>
      <c r="BI319" s="211">
        <f>IF(N319="nulová",J319,0)</f>
        <v>0</v>
      </c>
      <c r="BJ319" s="19" t="s">
        <v>77</v>
      </c>
      <c r="BK319" s="211">
        <f>ROUND(I319*H319,2)</f>
        <v>0</v>
      </c>
      <c r="BL319" s="19" t="s">
        <v>130</v>
      </c>
      <c r="BM319" s="210" t="s">
        <v>392</v>
      </c>
    </row>
    <row r="320" s="2" customFormat="1">
      <c r="A320" s="40"/>
      <c r="B320" s="41"/>
      <c r="C320" s="42"/>
      <c r="D320" s="212" t="s">
        <v>132</v>
      </c>
      <c r="E320" s="42"/>
      <c r="F320" s="213" t="s">
        <v>393</v>
      </c>
      <c r="G320" s="42"/>
      <c r="H320" s="42"/>
      <c r="I320" s="214"/>
      <c r="J320" s="42"/>
      <c r="K320" s="42"/>
      <c r="L320" s="46"/>
      <c r="M320" s="215"/>
      <c r="N320" s="216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132</v>
      </c>
      <c r="AU320" s="19" t="s">
        <v>79</v>
      </c>
    </row>
    <row r="321" s="2" customFormat="1">
      <c r="A321" s="40"/>
      <c r="B321" s="41"/>
      <c r="C321" s="42"/>
      <c r="D321" s="217" t="s">
        <v>134</v>
      </c>
      <c r="E321" s="42"/>
      <c r="F321" s="218" t="s">
        <v>394</v>
      </c>
      <c r="G321" s="42"/>
      <c r="H321" s="42"/>
      <c r="I321" s="214"/>
      <c r="J321" s="42"/>
      <c r="K321" s="42"/>
      <c r="L321" s="46"/>
      <c r="M321" s="215"/>
      <c r="N321" s="216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134</v>
      </c>
      <c r="AU321" s="19" t="s">
        <v>79</v>
      </c>
    </row>
    <row r="322" s="13" customFormat="1">
      <c r="A322" s="13"/>
      <c r="B322" s="219"/>
      <c r="C322" s="220"/>
      <c r="D322" s="212" t="s">
        <v>136</v>
      </c>
      <c r="E322" s="221" t="s">
        <v>19</v>
      </c>
      <c r="F322" s="222" t="s">
        <v>270</v>
      </c>
      <c r="G322" s="220"/>
      <c r="H322" s="223">
        <v>269.06400000000002</v>
      </c>
      <c r="I322" s="224"/>
      <c r="J322" s="220"/>
      <c r="K322" s="220"/>
      <c r="L322" s="225"/>
      <c r="M322" s="226"/>
      <c r="N322" s="227"/>
      <c r="O322" s="227"/>
      <c r="P322" s="227"/>
      <c r="Q322" s="227"/>
      <c r="R322" s="227"/>
      <c r="S322" s="227"/>
      <c r="T322" s="228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29" t="s">
        <v>136</v>
      </c>
      <c r="AU322" s="229" t="s">
        <v>79</v>
      </c>
      <c r="AV322" s="13" t="s">
        <v>79</v>
      </c>
      <c r="AW322" s="13" t="s">
        <v>33</v>
      </c>
      <c r="AX322" s="13" t="s">
        <v>72</v>
      </c>
      <c r="AY322" s="229" t="s">
        <v>123</v>
      </c>
    </row>
    <row r="323" s="13" customFormat="1">
      <c r="A323" s="13"/>
      <c r="B323" s="219"/>
      <c r="C323" s="220"/>
      <c r="D323" s="212" t="s">
        <v>136</v>
      </c>
      <c r="E323" s="221" t="s">
        <v>19</v>
      </c>
      <c r="F323" s="222" t="s">
        <v>271</v>
      </c>
      <c r="G323" s="220"/>
      <c r="H323" s="223">
        <v>353.868</v>
      </c>
      <c r="I323" s="224"/>
      <c r="J323" s="220"/>
      <c r="K323" s="220"/>
      <c r="L323" s="225"/>
      <c r="M323" s="226"/>
      <c r="N323" s="227"/>
      <c r="O323" s="227"/>
      <c r="P323" s="227"/>
      <c r="Q323" s="227"/>
      <c r="R323" s="227"/>
      <c r="S323" s="227"/>
      <c r="T323" s="228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9" t="s">
        <v>136</v>
      </c>
      <c r="AU323" s="229" t="s">
        <v>79</v>
      </c>
      <c r="AV323" s="13" t="s">
        <v>79</v>
      </c>
      <c r="AW323" s="13" t="s">
        <v>33</v>
      </c>
      <c r="AX323" s="13" t="s">
        <v>72</v>
      </c>
      <c r="AY323" s="229" t="s">
        <v>123</v>
      </c>
    </row>
    <row r="324" s="13" customFormat="1">
      <c r="A324" s="13"/>
      <c r="B324" s="219"/>
      <c r="C324" s="220"/>
      <c r="D324" s="212" t="s">
        <v>136</v>
      </c>
      <c r="E324" s="221" t="s">
        <v>19</v>
      </c>
      <c r="F324" s="222" t="s">
        <v>272</v>
      </c>
      <c r="G324" s="220"/>
      <c r="H324" s="223">
        <v>125.511</v>
      </c>
      <c r="I324" s="224"/>
      <c r="J324" s="220"/>
      <c r="K324" s="220"/>
      <c r="L324" s="225"/>
      <c r="M324" s="226"/>
      <c r="N324" s="227"/>
      <c r="O324" s="227"/>
      <c r="P324" s="227"/>
      <c r="Q324" s="227"/>
      <c r="R324" s="227"/>
      <c r="S324" s="227"/>
      <c r="T324" s="22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9" t="s">
        <v>136</v>
      </c>
      <c r="AU324" s="229" t="s">
        <v>79</v>
      </c>
      <c r="AV324" s="13" t="s">
        <v>79</v>
      </c>
      <c r="AW324" s="13" t="s">
        <v>33</v>
      </c>
      <c r="AX324" s="13" t="s">
        <v>72</v>
      </c>
      <c r="AY324" s="229" t="s">
        <v>123</v>
      </c>
    </row>
    <row r="325" s="13" customFormat="1">
      <c r="A325" s="13"/>
      <c r="B325" s="219"/>
      <c r="C325" s="220"/>
      <c r="D325" s="212" t="s">
        <v>136</v>
      </c>
      <c r="E325" s="221" t="s">
        <v>19</v>
      </c>
      <c r="F325" s="222" t="s">
        <v>273</v>
      </c>
      <c r="G325" s="220"/>
      <c r="H325" s="223">
        <v>8.8000000000000007</v>
      </c>
      <c r="I325" s="224"/>
      <c r="J325" s="220"/>
      <c r="K325" s="220"/>
      <c r="L325" s="225"/>
      <c r="M325" s="226"/>
      <c r="N325" s="227"/>
      <c r="O325" s="227"/>
      <c r="P325" s="227"/>
      <c r="Q325" s="227"/>
      <c r="R325" s="227"/>
      <c r="S325" s="227"/>
      <c r="T325" s="22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29" t="s">
        <v>136</v>
      </c>
      <c r="AU325" s="229" t="s">
        <v>79</v>
      </c>
      <c r="AV325" s="13" t="s">
        <v>79</v>
      </c>
      <c r="AW325" s="13" t="s">
        <v>33</v>
      </c>
      <c r="AX325" s="13" t="s">
        <v>72</v>
      </c>
      <c r="AY325" s="229" t="s">
        <v>123</v>
      </c>
    </row>
    <row r="326" s="13" customFormat="1">
      <c r="A326" s="13"/>
      <c r="B326" s="219"/>
      <c r="C326" s="220"/>
      <c r="D326" s="212" t="s">
        <v>136</v>
      </c>
      <c r="E326" s="221" t="s">
        <v>19</v>
      </c>
      <c r="F326" s="222" t="s">
        <v>274</v>
      </c>
      <c r="G326" s="220"/>
      <c r="H326" s="223">
        <v>2.2400000000000002</v>
      </c>
      <c r="I326" s="224"/>
      <c r="J326" s="220"/>
      <c r="K326" s="220"/>
      <c r="L326" s="225"/>
      <c r="M326" s="226"/>
      <c r="N326" s="227"/>
      <c r="O326" s="227"/>
      <c r="P326" s="227"/>
      <c r="Q326" s="227"/>
      <c r="R326" s="227"/>
      <c r="S326" s="227"/>
      <c r="T326" s="22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9" t="s">
        <v>136</v>
      </c>
      <c r="AU326" s="229" t="s">
        <v>79</v>
      </c>
      <c r="AV326" s="13" t="s">
        <v>79</v>
      </c>
      <c r="AW326" s="13" t="s">
        <v>33</v>
      </c>
      <c r="AX326" s="13" t="s">
        <v>72</v>
      </c>
      <c r="AY326" s="229" t="s">
        <v>123</v>
      </c>
    </row>
    <row r="327" s="13" customFormat="1">
      <c r="A327" s="13"/>
      <c r="B327" s="219"/>
      <c r="C327" s="220"/>
      <c r="D327" s="212" t="s">
        <v>136</v>
      </c>
      <c r="E327" s="221" t="s">
        <v>19</v>
      </c>
      <c r="F327" s="222" t="s">
        <v>275</v>
      </c>
      <c r="G327" s="220"/>
      <c r="H327" s="223">
        <v>5.2000000000000002</v>
      </c>
      <c r="I327" s="224"/>
      <c r="J327" s="220"/>
      <c r="K327" s="220"/>
      <c r="L327" s="225"/>
      <c r="M327" s="226"/>
      <c r="N327" s="227"/>
      <c r="O327" s="227"/>
      <c r="P327" s="227"/>
      <c r="Q327" s="227"/>
      <c r="R327" s="227"/>
      <c r="S327" s="227"/>
      <c r="T327" s="228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9" t="s">
        <v>136</v>
      </c>
      <c r="AU327" s="229" t="s">
        <v>79</v>
      </c>
      <c r="AV327" s="13" t="s">
        <v>79</v>
      </c>
      <c r="AW327" s="13" t="s">
        <v>33</v>
      </c>
      <c r="AX327" s="13" t="s">
        <v>72</v>
      </c>
      <c r="AY327" s="229" t="s">
        <v>123</v>
      </c>
    </row>
    <row r="328" s="13" customFormat="1">
      <c r="A328" s="13"/>
      <c r="B328" s="219"/>
      <c r="C328" s="220"/>
      <c r="D328" s="212" t="s">
        <v>136</v>
      </c>
      <c r="E328" s="221" t="s">
        <v>19</v>
      </c>
      <c r="F328" s="222" t="s">
        <v>281</v>
      </c>
      <c r="G328" s="220"/>
      <c r="H328" s="223">
        <v>-127.8</v>
      </c>
      <c r="I328" s="224"/>
      <c r="J328" s="220"/>
      <c r="K328" s="220"/>
      <c r="L328" s="225"/>
      <c r="M328" s="226"/>
      <c r="N328" s="227"/>
      <c r="O328" s="227"/>
      <c r="P328" s="227"/>
      <c r="Q328" s="227"/>
      <c r="R328" s="227"/>
      <c r="S328" s="227"/>
      <c r="T328" s="228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9" t="s">
        <v>136</v>
      </c>
      <c r="AU328" s="229" t="s">
        <v>79</v>
      </c>
      <c r="AV328" s="13" t="s">
        <v>79</v>
      </c>
      <c r="AW328" s="13" t="s">
        <v>33</v>
      </c>
      <c r="AX328" s="13" t="s">
        <v>72</v>
      </c>
      <c r="AY328" s="229" t="s">
        <v>123</v>
      </c>
    </row>
    <row r="329" s="13" customFormat="1">
      <c r="A329" s="13"/>
      <c r="B329" s="219"/>
      <c r="C329" s="220"/>
      <c r="D329" s="212" t="s">
        <v>136</v>
      </c>
      <c r="E329" s="221" t="s">
        <v>19</v>
      </c>
      <c r="F329" s="222" t="s">
        <v>282</v>
      </c>
      <c r="G329" s="220"/>
      <c r="H329" s="223">
        <v>-2.5600000000000001</v>
      </c>
      <c r="I329" s="224"/>
      <c r="J329" s="220"/>
      <c r="K329" s="220"/>
      <c r="L329" s="225"/>
      <c r="M329" s="226"/>
      <c r="N329" s="227"/>
      <c r="O329" s="227"/>
      <c r="P329" s="227"/>
      <c r="Q329" s="227"/>
      <c r="R329" s="227"/>
      <c r="S329" s="227"/>
      <c r="T329" s="22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29" t="s">
        <v>136</v>
      </c>
      <c r="AU329" s="229" t="s">
        <v>79</v>
      </c>
      <c r="AV329" s="13" t="s">
        <v>79</v>
      </c>
      <c r="AW329" s="13" t="s">
        <v>33</v>
      </c>
      <c r="AX329" s="13" t="s">
        <v>72</v>
      </c>
      <c r="AY329" s="229" t="s">
        <v>123</v>
      </c>
    </row>
    <row r="330" s="13" customFormat="1">
      <c r="A330" s="13"/>
      <c r="B330" s="219"/>
      <c r="C330" s="220"/>
      <c r="D330" s="212" t="s">
        <v>136</v>
      </c>
      <c r="E330" s="221" t="s">
        <v>19</v>
      </c>
      <c r="F330" s="222" t="s">
        <v>283</v>
      </c>
      <c r="G330" s="220"/>
      <c r="H330" s="223">
        <v>-2.5600000000000001</v>
      </c>
      <c r="I330" s="224"/>
      <c r="J330" s="220"/>
      <c r="K330" s="220"/>
      <c r="L330" s="225"/>
      <c r="M330" s="226"/>
      <c r="N330" s="227"/>
      <c r="O330" s="227"/>
      <c r="P330" s="227"/>
      <c r="Q330" s="227"/>
      <c r="R330" s="227"/>
      <c r="S330" s="227"/>
      <c r="T330" s="228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9" t="s">
        <v>136</v>
      </c>
      <c r="AU330" s="229" t="s">
        <v>79</v>
      </c>
      <c r="AV330" s="13" t="s">
        <v>79</v>
      </c>
      <c r="AW330" s="13" t="s">
        <v>33</v>
      </c>
      <c r="AX330" s="13" t="s">
        <v>72</v>
      </c>
      <c r="AY330" s="229" t="s">
        <v>123</v>
      </c>
    </row>
    <row r="331" s="13" customFormat="1">
      <c r="A331" s="13"/>
      <c r="B331" s="219"/>
      <c r="C331" s="220"/>
      <c r="D331" s="212" t="s">
        <v>136</v>
      </c>
      <c r="E331" s="221" t="s">
        <v>19</v>
      </c>
      <c r="F331" s="222" t="s">
        <v>284</v>
      </c>
      <c r="G331" s="220"/>
      <c r="H331" s="223">
        <v>-15.050000000000001</v>
      </c>
      <c r="I331" s="224"/>
      <c r="J331" s="220"/>
      <c r="K331" s="220"/>
      <c r="L331" s="225"/>
      <c r="M331" s="226"/>
      <c r="N331" s="227"/>
      <c r="O331" s="227"/>
      <c r="P331" s="227"/>
      <c r="Q331" s="227"/>
      <c r="R331" s="227"/>
      <c r="S331" s="227"/>
      <c r="T331" s="228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9" t="s">
        <v>136</v>
      </c>
      <c r="AU331" s="229" t="s">
        <v>79</v>
      </c>
      <c r="AV331" s="13" t="s">
        <v>79</v>
      </c>
      <c r="AW331" s="13" t="s">
        <v>33</v>
      </c>
      <c r="AX331" s="13" t="s">
        <v>72</v>
      </c>
      <c r="AY331" s="229" t="s">
        <v>123</v>
      </c>
    </row>
    <row r="332" s="14" customFormat="1">
      <c r="A332" s="14"/>
      <c r="B332" s="230"/>
      <c r="C332" s="231"/>
      <c r="D332" s="212" t="s">
        <v>136</v>
      </c>
      <c r="E332" s="232" t="s">
        <v>19</v>
      </c>
      <c r="F332" s="233" t="s">
        <v>139</v>
      </c>
      <c r="G332" s="231"/>
      <c r="H332" s="234">
        <v>616.71300000000019</v>
      </c>
      <c r="I332" s="235"/>
      <c r="J332" s="231"/>
      <c r="K332" s="231"/>
      <c r="L332" s="236"/>
      <c r="M332" s="237"/>
      <c r="N332" s="238"/>
      <c r="O332" s="238"/>
      <c r="P332" s="238"/>
      <c r="Q332" s="238"/>
      <c r="R332" s="238"/>
      <c r="S332" s="238"/>
      <c r="T332" s="239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40" t="s">
        <v>136</v>
      </c>
      <c r="AU332" s="240" t="s">
        <v>79</v>
      </c>
      <c r="AV332" s="14" t="s">
        <v>130</v>
      </c>
      <c r="AW332" s="14" t="s">
        <v>33</v>
      </c>
      <c r="AX332" s="14" t="s">
        <v>77</v>
      </c>
      <c r="AY332" s="240" t="s">
        <v>123</v>
      </c>
    </row>
    <row r="333" s="2" customFormat="1" ht="24.15" customHeight="1">
      <c r="A333" s="40"/>
      <c r="B333" s="41"/>
      <c r="C333" s="241" t="s">
        <v>395</v>
      </c>
      <c r="D333" s="241" t="s">
        <v>191</v>
      </c>
      <c r="E333" s="242" t="s">
        <v>396</v>
      </c>
      <c r="F333" s="243" t="s">
        <v>397</v>
      </c>
      <c r="G333" s="244" t="s">
        <v>200</v>
      </c>
      <c r="H333" s="245">
        <v>709.22000000000003</v>
      </c>
      <c r="I333" s="246"/>
      <c r="J333" s="247">
        <f>ROUND(I333*H333,2)</f>
        <v>0</v>
      </c>
      <c r="K333" s="243" t="s">
        <v>129</v>
      </c>
      <c r="L333" s="248"/>
      <c r="M333" s="249" t="s">
        <v>19</v>
      </c>
      <c r="N333" s="250" t="s">
        <v>43</v>
      </c>
      <c r="O333" s="86"/>
      <c r="P333" s="208">
        <f>O333*H333</f>
        <v>0</v>
      </c>
      <c r="Q333" s="208">
        <v>0.021999999999999999</v>
      </c>
      <c r="R333" s="208">
        <f>Q333*H333</f>
        <v>15.602840000000001</v>
      </c>
      <c r="S333" s="208">
        <v>0</v>
      </c>
      <c r="T333" s="209">
        <f>S333*H333</f>
        <v>0</v>
      </c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R333" s="210" t="s">
        <v>176</v>
      </c>
      <c r="AT333" s="210" t="s">
        <v>191</v>
      </c>
      <c r="AU333" s="210" t="s">
        <v>79</v>
      </c>
      <c r="AY333" s="19" t="s">
        <v>123</v>
      </c>
      <c r="BE333" s="211">
        <f>IF(N333="základní",J333,0)</f>
        <v>0</v>
      </c>
      <c r="BF333" s="211">
        <f>IF(N333="snížená",J333,0)</f>
        <v>0</v>
      </c>
      <c r="BG333" s="211">
        <f>IF(N333="zákl. přenesená",J333,0)</f>
        <v>0</v>
      </c>
      <c r="BH333" s="211">
        <f>IF(N333="sníž. přenesená",J333,0)</f>
        <v>0</v>
      </c>
      <c r="BI333" s="211">
        <f>IF(N333="nulová",J333,0)</f>
        <v>0</v>
      </c>
      <c r="BJ333" s="19" t="s">
        <v>77</v>
      </c>
      <c r="BK333" s="211">
        <f>ROUND(I333*H333,2)</f>
        <v>0</v>
      </c>
      <c r="BL333" s="19" t="s">
        <v>130</v>
      </c>
      <c r="BM333" s="210" t="s">
        <v>398</v>
      </c>
    </row>
    <row r="334" s="2" customFormat="1">
      <c r="A334" s="40"/>
      <c r="B334" s="41"/>
      <c r="C334" s="42"/>
      <c r="D334" s="212" t="s">
        <v>132</v>
      </c>
      <c r="E334" s="42"/>
      <c r="F334" s="213" t="s">
        <v>397</v>
      </c>
      <c r="G334" s="42"/>
      <c r="H334" s="42"/>
      <c r="I334" s="214"/>
      <c r="J334" s="42"/>
      <c r="K334" s="42"/>
      <c r="L334" s="46"/>
      <c r="M334" s="215"/>
      <c r="N334" s="216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132</v>
      </c>
      <c r="AU334" s="19" t="s">
        <v>79</v>
      </c>
    </row>
    <row r="335" s="13" customFormat="1">
      <c r="A335" s="13"/>
      <c r="B335" s="219"/>
      <c r="C335" s="220"/>
      <c r="D335" s="212" t="s">
        <v>136</v>
      </c>
      <c r="E335" s="221" t="s">
        <v>19</v>
      </c>
      <c r="F335" s="222" t="s">
        <v>399</v>
      </c>
      <c r="G335" s="220"/>
      <c r="H335" s="223">
        <v>616.71299999999997</v>
      </c>
      <c r="I335" s="224"/>
      <c r="J335" s="220"/>
      <c r="K335" s="220"/>
      <c r="L335" s="225"/>
      <c r="M335" s="226"/>
      <c r="N335" s="227"/>
      <c r="O335" s="227"/>
      <c r="P335" s="227"/>
      <c r="Q335" s="227"/>
      <c r="R335" s="227"/>
      <c r="S335" s="227"/>
      <c r="T335" s="228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9" t="s">
        <v>136</v>
      </c>
      <c r="AU335" s="229" t="s">
        <v>79</v>
      </c>
      <c r="AV335" s="13" t="s">
        <v>79</v>
      </c>
      <c r="AW335" s="13" t="s">
        <v>33</v>
      </c>
      <c r="AX335" s="13" t="s">
        <v>77</v>
      </c>
      <c r="AY335" s="229" t="s">
        <v>123</v>
      </c>
    </row>
    <row r="336" s="13" customFormat="1">
      <c r="A336" s="13"/>
      <c r="B336" s="219"/>
      <c r="C336" s="220"/>
      <c r="D336" s="212" t="s">
        <v>136</v>
      </c>
      <c r="E336" s="220"/>
      <c r="F336" s="222" t="s">
        <v>400</v>
      </c>
      <c r="G336" s="220"/>
      <c r="H336" s="223">
        <v>709.22000000000003</v>
      </c>
      <c r="I336" s="224"/>
      <c r="J336" s="220"/>
      <c r="K336" s="220"/>
      <c r="L336" s="225"/>
      <c r="M336" s="226"/>
      <c r="N336" s="227"/>
      <c r="O336" s="227"/>
      <c r="P336" s="227"/>
      <c r="Q336" s="227"/>
      <c r="R336" s="227"/>
      <c r="S336" s="227"/>
      <c r="T336" s="228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29" t="s">
        <v>136</v>
      </c>
      <c r="AU336" s="229" t="s">
        <v>79</v>
      </c>
      <c r="AV336" s="13" t="s">
        <v>79</v>
      </c>
      <c r="AW336" s="13" t="s">
        <v>4</v>
      </c>
      <c r="AX336" s="13" t="s">
        <v>77</v>
      </c>
      <c r="AY336" s="229" t="s">
        <v>123</v>
      </c>
    </row>
    <row r="337" s="2" customFormat="1" ht="37.8" customHeight="1">
      <c r="A337" s="40"/>
      <c r="B337" s="41"/>
      <c r="C337" s="199" t="s">
        <v>401</v>
      </c>
      <c r="D337" s="199" t="s">
        <v>125</v>
      </c>
      <c r="E337" s="200" t="s">
        <v>402</v>
      </c>
      <c r="F337" s="201" t="s">
        <v>403</v>
      </c>
      <c r="G337" s="202" t="s">
        <v>240</v>
      </c>
      <c r="H337" s="203">
        <v>362.30000000000001</v>
      </c>
      <c r="I337" s="204"/>
      <c r="J337" s="205">
        <f>ROUND(I337*H337,2)</f>
        <v>0</v>
      </c>
      <c r="K337" s="201" t="s">
        <v>129</v>
      </c>
      <c r="L337" s="46"/>
      <c r="M337" s="206" t="s">
        <v>19</v>
      </c>
      <c r="N337" s="207" t="s">
        <v>43</v>
      </c>
      <c r="O337" s="86"/>
      <c r="P337" s="208">
        <f>O337*H337</f>
        <v>0</v>
      </c>
      <c r="Q337" s="208">
        <v>0.0017600000000000001</v>
      </c>
      <c r="R337" s="208">
        <f>Q337*H337</f>
        <v>0.63764799999999999</v>
      </c>
      <c r="S337" s="208">
        <v>0</v>
      </c>
      <c r="T337" s="209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0" t="s">
        <v>130</v>
      </c>
      <c r="AT337" s="210" t="s">
        <v>125</v>
      </c>
      <c r="AU337" s="210" t="s">
        <v>79</v>
      </c>
      <c r="AY337" s="19" t="s">
        <v>123</v>
      </c>
      <c r="BE337" s="211">
        <f>IF(N337="základní",J337,0)</f>
        <v>0</v>
      </c>
      <c r="BF337" s="211">
        <f>IF(N337="snížená",J337,0)</f>
        <v>0</v>
      </c>
      <c r="BG337" s="211">
        <f>IF(N337="zákl. přenesená",J337,0)</f>
        <v>0</v>
      </c>
      <c r="BH337" s="211">
        <f>IF(N337="sníž. přenesená",J337,0)</f>
        <v>0</v>
      </c>
      <c r="BI337" s="211">
        <f>IF(N337="nulová",J337,0)</f>
        <v>0</v>
      </c>
      <c r="BJ337" s="19" t="s">
        <v>77</v>
      </c>
      <c r="BK337" s="211">
        <f>ROUND(I337*H337,2)</f>
        <v>0</v>
      </c>
      <c r="BL337" s="19" t="s">
        <v>130</v>
      </c>
      <c r="BM337" s="210" t="s">
        <v>404</v>
      </c>
    </row>
    <row r="338" s="2" customFormat="1">
      <c r="A338" s="40"/>
      <c r="B338" s="41"/>
      <c r="C338" s="42"/>
      <c r="D338" s="212" t="s">
        <v>132</v>
      </c>
      <c r="E338" s="42"/>
      <c r="F338" s="213" t="s">
        <v>405</v>
      </c>
      <c r="G338" s="42"/>
      <c r="H338" s="42"/>
      <c r="I338" s="214"/>
      <c r="J338" s="42"/>
      <c r="K338" s="42"/>
      <c r="L338" s="46"/>
      <c r="M338" s="215"/>
      <c r="N338" s="216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132</v>
      </c>
      <c r="AU338" s="19" t="s">
        <v>79</v>
      </c>
    </row>
    <row r="339" s="2" customFormat="1">
      <c r="A339" s="40"/>
      <c r="B339" s="41"/>
      <c r="C339" s="42"/>
      <c r="D339" s="217" t="s">
        <v>134</v>
      </c>
      <c r="E339" s="42"/>
      <c r="F339" s="218" t="s">
        <v>406</v>
      </c>
      <c r="G339" s="42"/>
      <c r="H339" s="42"/>
      <c r="I339" s="214"/>
      <c r="J339" s="42"/>
      <c r="K339" s="42"/>
      <c r="L339" s="46"/>
      <c r="M339" s="215"/>
      <c r="N339" s="216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134</v>
      </c>
      <c r="AU339" s="19" t="s">
        <v>79</v>
      </c>
    </row>
    <row r="340" s="13" customFormat="1">
      <c r="A340" s="13"/>
      <c r="B340" s="219"/>
      <c r="C340" s="220"/>
      <c r="D340" s="212" t="s">
        <v>136</v>
      </c>
      <c r="E340" s="221" t="s">
        <v>19</v>
      </c>
      <c r="F340" s="222" t="s">
        <v>320</v>
      </c>
      <c r="G340" s="220"/>
      <c r="H340" s="223">
        <v>298.19999999999999</v>
      </c>
      <c r="I340" s="224"/>
      <c r="J340" s="220"/>
      <c r="K340" s="220"/>
      <c r="L340" s="225"/>
      <c r="M340" s="226"/>
      <c r="N340" s="227"/>
      <c r="O340" s="227"/>
      <c r="P340" s="227"/>
      <c r="Q340" s="227"/>
      <c r="R340" s="227"/>
      <c r="S340" s="227"/>
      <c r="T340" s="228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29" t="s">
        <v>136</v>
      </c>
      <c r="AU340" s="229" t="s">
        <v>79</v>
      </c>
      <c r="AV340" s="13" t="s">
        <v>79</v>
      </c>
      <c r="AW340" s="13" t="s">
        <v>33</v>
      </c>
      <c r="AX340" s="13" t="s">
        <v>72</v>
      </c>
      <c r="AY340" s="229" t="s">
        <v>123</v>
      </c>
    </row>
    <row r="341" s="13" customFormat="1">
      <c r="A341" s="13"/>
      <c r="B341" s="219"/>
      <c r="C341" s="220"/>
      <c r="D341" s="212" t="s">
        <v>136</v>
      </c>
      <c r="E341" s="221" t="s">
        <v>19</v>
      </c>
      <c r="F341" s="222" t="s">
        <v>407</v>
      </c>
      <c r="G341" s="220"/>
      <c r="H341" s="223">
        <v>14.4</v>
      </c>
      <c r="I341" s="224"/>
      <c r="J341" s="220"/>
      <c r="K341" s="220"/>
      <c r="L341" s="225"/>
      <c r="M341" s="226"/>
      <c r="N341" s="227"/>
      <c r="O341" s="227"/>
      <c r="P341" s="227"/>
      <c r="Q341" s="227"/>
      <c r="R341" s="227"/>
      <c r="S341" s="227"/>
      <c r="T341" s="228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29" t="s">
        <v>136</v>
      </c>
      <c r="AU341" s="229" t="s">
        <v>79</v>
      </c>
      <c r="AV341" s="13" t="s">
        <v>79</v>
      </c>
      <c r="AW341" s="13" t="s">
        <v>33</v>
      </c>
      <c r="AX341" s="13" t="s">
        <v>72</v>
      </c>
      <c r="AY341" s="229" t="s">
        <v>123</v>
      </c>
    </row>
    <row r="342" s="13" customFormat="1">
      <c r="A342" s="13"/>
      <c r="B342" s="219"/>
      <c r="C342" s="220"/>
      <c r="D342" s="212" t="s">
        <v>136</v>
      </c>
      <c r="E342" s="221" t="s">
        <v>19</v>
      </c>
      <c r="F342" s="222" t="s">
        <v>323</v>
      </c>
      <c r="G342" s="220"/>
      <c r="H342" s="223">
        <v>12.1</v>
      </c>
      <c r="I342" s="224"/>
      <c r="J342" s="220"/>
      <c r="K342" s="220"/>
      <c r="L342" s="225"/>
      <c r="M342" s="226"/>
      <c r="N342" s="227"/>
      <c r="O342" s="227"/>
      <c r="P342" s="227"/>
      <c r="Q342" s="227"/>
      <c r="R342" s="227"/>
      <c r="S342" s="227"/>
      <c r="T342" s="22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29" t="s">
        <v>136</v>
      </c>
      <c r="AU342" s="229" t="s">
        <v>79</v>
      </c>
      <c r="AV342" s="13" t="s">
        <v>79</v>
      </c>
      <c r="AW342" s="13" t="s">
        <v>33</v>
      </c>
      <c r="AX342" s="13" t="s">
        <v>72</v>
      </c>
      <c r="AY342" s="229" t="s">
        <v>123</v>
      </c>
    </row>
    <row r="343" s="13" customFormat="1">
      <c r="A343" s="13"/>
      <c r="B343" s="219"/>
      <c r="C343" s="220"/>
      <c r="D343" s="212" t="s">
        <v>136</v>
      </c>
      <c r="E343" s="221" t="s">
        <v>19</v>
      </c>
      <c r="F343" s="222" t="s">
        <v>322</v>
      </c>
      <c r="G343" s="220"/>
      <c r="H343" s="223">
        <v>5.5999999999999996</v>
      </c>
      <c r="I343" s="224"/>
      <c r="J343" s="220"/>
      <c r="K343" s="220"/>
      <c r="L343" s="225"/>
      <c r="M343" s="226"/>
      <c r="N343" s="227"/>
      <c r="O343" s="227"/>
      <c r="P343" s="227"/>
      <c r="Q343" s="227"/>
      <c r="R343" s="227"/>
      <c r="S343" s="227"/>
      <c r="T343" s="228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9" t="s">
        <v>136</v>
      </c>
      <c r="AU343" s="229" t="s">
        <v>79</v>
      </c>
      <c r="AV343" s="13" t="s">
        <v>79</v>
      </c>
      <c r="AW343" s="13" t="s">
        <v>33</v>
      </c>
      <c r="AX343" s="13" t="s">
        <v>72</v>
      </c>
      <c r="AY343" s="229" t="s">
        <v>123</v>
      </c>
    </row>
    <row r="344" s="13" customFormat="1">
      <c r="A344" s="13"/>
      <c r="B344" s="219"/>
      <c r="C344" s="220"/>
      <c r="D344" s="212" t="s">
        <v>136</v>
      </c>
      <c r="E344" s="221" t="s">
        <v>19</v>
      </c>
      <c r="F344" s="222" t="s">
        <v>408</v>
      </c>
      <c r="G344" s="220"/>
      <c r="H344" s="223">
        <v>32</v>
      </c>
      <c r="I344" s="224"/>
      <c r="J344" s="220"/>
      <c r="K344" s="220"/>
      <c r="L344" s="225"/>
      <c r="M344" s="226"/>
      <c r="N344" s="227"/>
      <c r="O344" s="227"/>
      <c r="P344" s="227"/>
      <c r="Q344" s="227"/>
      <c r="R344" s="227"/>
      <c r="S344" s="227"/>
      <c r="T344" s="22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29" t="s">
        <v>136</v>
      </c>
      <c r="AU344" s="229" t="s">
        <v>79</v>
      </c>
      <c r="AV344" s="13" t="s">
        <v>79</v>
      </c>
      <c r="AW344" s="13" t="s">
        <v>33</v>
      </c>
      <c r="AX344" s="13" t="s">
        <v>72</v>
      </c>
      <c r="AY344" s="229" t="s">
        <v>123</v>
      </c>
    </row>
    <row r="345" s="14" customFormat="1">
      <c r="A345" s="14"/>
      <c r="B345" s="230"/>
      <c r="C345" s="231"/>
      <c r="D345" s="212" t="s">
        <v>136</v>
      </c>
      <c r="E345" s="232" t="s">
        <v>19</v>
      </c>
      <c r="F345" s="233" t="s">
        <v>139</v>
      </c>
      <c r="G345" s="231"/>
      <c r="H345" s="234">
        <v>362.30000000000001</v>
      </c>
      <c r="I345" s="235"/>
      <c r="J345" s="231"/>
      <c r="K345" s="231"/>
      <c r="L345" s="236"/>
      <c r="M345" s="237"/>
      <c r="N345" s="238"/>
      <c r="O345" s="238"/>
      <c r="P345" s="238"/>
      <c r="Q345" s="238"/>
      <c r="R345" s="238"/>
      <c r="S345" s="238"/>
      <c r="T345" s="23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40" t="s">
        <v>136</v>
      </c>
      <c r="AU345" s="240" t="s">
        <v>79</v>
      </c>
      <c r="AV345" s="14" t="s">
        <v>130</v>
      </c>
      <c r="AW345" s="14" t="s">
        <v>33</v>
      </c>
      <c r="AX345" s="14" t="s">
        <v>77</v>
      </c>
      <c r="AY345" s="240" t="s">
        <v>123</v>
      </c>
    </row>
    <row r="346" s="2" customFormat="1" ht="24.15" customHeight="1">
      <c r="A346" s="40"/>
      <c r="B346" s="41"/>
      <c r="C346" s="241" t="s">
        <v>409</v>
      </c>
      <c r="D346" s="241" t="s">
        <v>191</v>
      </c>
      <c r="E346" s="242" t="s">
        <v>410</v>
      </c>
      <c r="F346" s="243" t="s">
        <v>411</v>
      </c>
      <c r="G346" s="244" t="s">
        <v>200</v>
      </c>
      <c r="H346" s="245">
        <v>81.856999999999999</v>
      </c>
      <c r="I346" s="246"/>
      <c r="J346" s="247">
        <f>ROUND(I346*H346,2)</f>
        <v>0</v>
      </c>
      <c r="K346" s="243" t="s">
        <v>129</v>
      </c>
      <c r="L346" s="248"/>
      <c r="M346" s="249" t="s">
        <v>19</v>
      </c>
      <c r="N346" s="250" t="s">
        <v>43</v>
      </c>
      <c r="O346" s="86"/>
      <c r="P346" s="208">
        <f>O346*H346</f>
        <v>0</v>
      </c>
      <c r="Q346" s="208">
        <v>0.0047999999999999996</v>
      </c>
      <c r="R346" s="208">
        <f>Q346*H346</f>
        <v>0.39291359999999997</v>
      </c>
      <c r="S346" s="208">
        <v>0</v>
      </c>
      <c r="T346" s="209">
        <f>S346*H346</f>
        <v>0</v>
      </c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R346" s="210" t="s">
        <v>176</v>
      </c>
      <c r="AT346" s="210" t="s">
        <v>191</v>
      </c>
      <c r="AU346" s="210" t="s">
        <v>79</v>
      </c>
      <c r="AY346" s="19" t="s">
        <v>123</v>
      </c>
      <c r="BE346" s="211">
        <f>IF(N346="základní",J346,0)</f>
        <v>0</v>
      </c>
      <c r="BF346" s="211">
        <f>IF(N346="snížená",J346,0)</f>
        <v>0</v>
      </c>
      <c r="BG346" s="211">
        <f>IF(N346="zákl. přenesená",J346,0)</f>
        <v>0</v>
      </c>
      <c r="BH346" s="211">
        <f>IF(N346="sníž. přenesená",J346,0)</f>
        <v>0</v>
      </c>
      <c r="BI346" s="211">
        <f>IF(N346="nulová",J346,0)</f>
        <v>0</v>
      </c>
      <c r="BJ346" s="19" t="s">
        <v>77</v>
      </c>
      <c r="BK346" s="211">
        <f>ROUND(I346*H346,2)</f>
        <v>0</v>
      </c>
      <c r="BL346" s="19" t="s">
        <v>130</v>
      </c>
      <c r="BM346" s="210" t="s">
        <v>412</v>
      </c>
    </row>
    <row r="347" s="2" customFormat="1">
      <c r="A347" s="40"/>
      <c r="B347" s="41"/>
      <c r="C347" s="42"/>
      <c r="D347" s="212" t="s">
        <v>132</v>
      </c>
      <c r="E347" s="42"/>
      <c r="F347" s="213" t="s">
        <v>411</v>
      </c>
      <c r="G347" s="42"/>
      <c r="H347" s="42"/>
      <c r="I347" s="214"/>
      <c r="J347" s="42"/>
      <c r="K347" s="42"/>
      <c r="L347" s="46"/>
      <c r="M347" s="215"/>
      <c r="N347" s="216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132</v>
      </c>
      <c r="AU347" s="19" t="s">
        <v>79</v>
      </c>
    </row>
    <row r="348" s="13" customFormat="1">
      <c r="A348" s="13"/>
      <c r="B348" s="219"/>
      <c r="C348" s="220"/>
      <c r="D348" s="212" t="s">
        <v>136</v>
      </c>
      <c r="E348" s="221" t="s">
        <v>19</v>
      </c>
      <c r="F348" s="222" t="s">
        <v>276</v>
      </c>
      <c r="G348" s="220"/>
      <c r="H348" s="223">
        <v>59.640000000000001</v>
      </c>
      <c r="I348" s="224"/>
      <c r="J348" s="220"/>
      <c r="K348" s="220"/>
      <c r="L348" s="225"/>
      <c r="M348" s="226"/>
      <c r="N348" s="227"/>
      <c r="O348" s="227"/>
      <c r="P348" s="227"/>
      <c r="Q348" s="227"/>
      <c r="R348" s="227"/>
      <c r="S348" s="227"/>
      <c r="T348" s="228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29" t="s">
        <v>136</v>
      </c>
      <c r="AU348" s="229" t="s">
        <v>79</v>
      </c>
      <c r="AV348" s="13" t="s">
        <v>79</v>
      </c>
      <c r="AW348" s="13" t="s">
        <v>33</v>
      </c>
      <c r="AX348" s="13" t="s">
        <v>72</v>
      </c>
      <c r="AY348" s="229" t="s">
        <v>123</v>
      </c>
    </row>
    <row r="349" s="13" customFormat="1">
      <c r="A349" s="13"/>
      <c r="B349" s="219"/>
      <c r="C349" s="220"/>
      <c r="D349" s="212" t="s">
        <v>136</v>
      </c>
      <c r="E349" s="221" t="s">
        <v>19</v>
      </c>
      <c r="F349" s="222" t="s">
        <v>277</v>
      </c>
      <c r="G349" s="220"/>
      <c r="H349" s="223">
        <v>2.8799999999999999</v>
      </c>
      <c r="I349" s="224"/>
      <c r="J349" s="220"/>
      <c r="K349" s="220"/>
      <c r="L349" s="225"/>
      <c r="M349" s="226"/>
      <c r="N349" s="227"/>
      <c r="O349" s="227"/>
      <c r="P349" s="227"/>
      <c r="Q349" s="227"/>
      <c r="R349" s="227"/>
      <c r="S349" s="227"/>
      <c r="T349" s="228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29" t="s">
        <v>136</v>
      </c>
      <c r="AU349" s="229" t="s">
        <v>79</v>
      </c>
      <c r="AV349" s="13" t="s">
        <v>79</v>
      </c>
      <c r="AW349" s="13" t="s">
        <v>33</v>
      </c>
      <c r="AX349" s="13" t="s">
        <v>72</v>
      </c>
      <c r="AY349" s="229" t="s">
        <v>123</v>
      </c>
    </row>
    <row r="350" s="13" customFormat="1">
      <c r="A350" s="13"/>
      <c r="B350" s="219"/>
      <c r="C350" s="220"/>
      <c r="D350" s="212" t="s">
        <v>136</v>
      </c>
      <c r="E350" s="221" t="s">
        <v>19</v>
      </c>
      <c r="F350" s="222" t="s">
        <v>278</v>
      </c>
      <c r="G350" s="220"/>
      <c r="H350" s="223">
        <v>2.4199999999999999</v>
      </c>
      <c r="I350" s="224"/>
      <c r="J350" s="220"/>
      <c r="K350" s="220"/>
      <c r="L350" s="225"/>
      <c r="M350" s="226"/>
      <c r="N350" s="227"/>
      <c r="O350" s="227"/>
      <c r="P350" s="227"/>
      <c r="Q350" s="227"/>
      <c r="R350" s="227"/>
      <c r="S350" s="227"/>
      <c r="T350" s="22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9" t="s">
        <v>136</v>
      </c>
      <c r="AU350" s="229" t="s">
        <v>79</v>
      </c>
      <c r="AV350" s="13" t="s">
        <v>79</v>
      </c>
      <c r="AW350" s="13" t="s">
        <v>33</v>
      </c>
      <c r="AX350" s="13" t="s">
        <v>72</v>
      </c>
      <c r="AY350" s="229" t="s">
        <v>123</v>
      </c>
    </row>
    <row r="351" s="13" customFormat="1">
      <c r="A351" s="13"/>
      <c r="B351" s="219"/>
      <c r="C351" s="220"/>
      <c r="D351" s="212" t="s">
        <v>136</v>
      </c>
      <c r="E351" s="221" t="s">
        <v>19</v>
      </c>
      <c r="F351" s="222" t="s">
        <v>279</v>
      </c>
      <c r="G351" s="220"/>
      <c r="H351" s="223">
        <v>1.1200000000000001</v>
      </c>
      <c r="I351" s="224"/>
      <c r="J351" s="220"/>
      <c r="K351" s="220"/>
      <c r="L351" s="225"/>
      <c r="M351" s="226"/>
      <c r="N351" s="227"/>
      <c r="O351" s="227"/>
      <c r="P351" s="227"/>
      <c r="Q351" s="227"/>
      <c r="R351" s="227"/>
      <c r="S351" s="227"/>
      <c r="T351" s="228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29" t="s">
        <v>136</v>
      </c>
      <c r="AU351" s="229" t="s">
        <v>79</v>
      </c>
      <c r="AV351" s="13" t="s">
        <v>79</v>
      </c>
      <c r="AW351" s="13" t="s">
        <v>33</v>
      </c>
      <c r="AX351" s="13" t="s">
        <v>72</v>
      </c>
      <c r="AY351" s="229" t="s">
        <v>123</v>
      </c>
    </row>
    <row r="352" s="13" customFormat="1">
      <c r="A352" s="13"/>
      <c r="B352" s="219"/>
      <c r="C352" s="220"/>
      <c r="D352" s="212" t="s">
        <v>136</v>
      </c>
      <c r="E352" s="221" t="s">
        <v>19</v>
      </c>
      <c r="F352" s="222" t="s">
        <v>280</v>
      </c>
      <c r="G352" s="220"/>
      <c r="H352" s="223">
        <v>5.1200000000000001</v>
      </c>
      <c r="I352" s="224"/>
      <c r="J352" s="220"/>
      <c r="K352" s="220"/>
      <c r="L352" s="225"/>
      <c r="M352" s="226"/>
      <c r="N352" s="227"/>
      <c r="O352" s="227"/>
      <c r="P352" s="227"/>
      <c r="Q352" s="227"/>
      <c r="R352" s="227"/>
      <c r="S352" s="227"/>
      <c r="T352" s="22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29" t="s">
        <v>136</v>
      </c>
      <c r="AU352" s="229" t="s">
        <v>79</v>
      </c>
      <c r="AV352" s="13" t="s">
        <v>79</v>
      </c>
      <c r="AW352" s="13" t="s">
        <v>33</v>
      </c>
      <c r="AX352" s="13" t="s">
        <v>72</v>
      </c>
      <c r="AY352" s="229" t="s">
        <v>123</v>
      </c>
    </row>
    <row r="353" s="14" customFormat="1">
      <c r="A353" s="14"/>
      <c r="B353" s="230"/>
      <c r="C353" s="231"/>
      <c r="D353" s="212" t="s">
        <v>136</v>
      </c>
      <c r="E353" s="232" t="s">
        <v>19</v>
      </c>
      <c r="F353" s="233" t="s">
        <v>139</v>
      </c>
      <c r="G353" s="231"/>
      <c r="H353" s="234">
        <v>71.180000000000007</v>
      </c>
      <c r="I353" s="235"/>
      <c r="J353" s="231"/>
      <c r="K353" s="231"/>
      <c r="L353" s="236"/>
      <c r="M353" s="237"/>
      <c r="N353" s="238"/>
      <c r="O353" s="238"/>
      <c r="P353" s="238"/>
      <c r="Q353" s="238"/>
      <c r="R353" s="238"/>
      <c r="S353" s="238"/>
      <c r="T353" s="23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40" t="s">
        <v>136</v>
      </c>
      <c r="AU353" s="240" t="s">
        <v>79</v>
      </c>
      <c r="AV353" s="14" t="s">
        <v>130</v>
      </c>
      <c r="AW353" s="14" t="s">
        <v>33</v>
      </c>
      <c r="AX353" s="14" t="s">
        <v>77</v>
      </c>
      <c r="AY353" s="240" t="s">
        <v>123</v>
      </c>
    </row>
    <row r="354" s="13" customFormat="1">
      <c r="A354" s="13"/>
      <c r="B354" s="219"/>
      <c r="C354" s="220"/>
      <c r="D354" s="212" t="s">
        <v>136</v>
      </c>
      <c r="E354" s="220"/>
      <c r="F354" s="222" t="s">
        <v>413</v>
      </c>
      <c r="G354" s="220"/>
      <c r="H354" s="223">
        <v>81.856999999999999</v>
      </c>
      <c r="I354" s="224"/>
      <c r="J354" s="220"/>
      <c r="K354" s="220"/>
      <c r="L354" s="225"/>
      <c r="M354" s="226"/>
      <c r="N354" s="227"/>
      <c r="O354" s="227"/>
      <c r="P354" s="227"/>
      <c r="Q354" s="227"/>
      <c r="R354" s="227"/>
      <c r="S354" s="227"/>
      <c r="T354" s="22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29" t="s">
        <v>136</v>
      </c>
      <c r="AU354" s="229" t="s">
        <v>79</v>
      </c>
      <c r="AV354" s="13" t="s">
        <v>79</v>
      </c>
      <c r="AW354" s="13" t="s">
        <v>4</v>
      </c>
      <c r="AX354" s="13" t="s">
        <v>77</v>
      </c>
      <c r="AY354" s="229" t="s">
        <v>123</v>
      </c>
    </row>
    <row r="355" s="2" customFormat="1" ht="24.15" customHeight="1">
      <c r="A355" s="40"/>
      <c r="B355" s="41"/>
      <c r="C355" s="199" t="s">
        <v>414</v>
      </c>
      <c r="D355" s="199" t="s">
        <v>125</v>
      </c>
      <c r="E355" s="200" t="s">
        <v>415</v>
      </c>
      <c r="F355" s="201" t="s">
        <v>416</v>
      </c>
      <c r="G355" s="202" t="s">
        <v>200</v>
      </c>
      <c r="H355" s="203">
        <v>36.631999999999998</v>
      </c>
      <c r="I355" s="204"/>
      <c r="J355" s="205">
        <f>ROUND(I355*H355,2)</f>
        <v>0</v>
      </c>
      <c r="K355" s="201" t="s">
        <v>129</v>
      </c>
      <c r="L355" s="46"/>
      <c r="M355" s="206" t="s">
        <v>19</v>
      </c>
      <c r="N355" s="207" t="s">
        <v>43</v>
      </c>
      <c r="O355" s="86"/>
      <c r="P355" s="208">
        <f>O355*H355</f>
        <v>0</v>
      </c>
      <c r="Q355" s="208">
        <v>0.010500000000000001</v>
      </c>
      <c r="R355" s="208">
        <f>Q355*H355</f>
        <v>0.38463599999999998</v>
      </c>
      <c r="S355" s="208">
        <v>0</v>
      </c>
      <c r="T355" s="209">
        <f>S355*H355</f>
        <v>0</v>
      </c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R355" s="210" t="s">
        <v>130</v>
      </c>
      <c r="AT355" s="210" t="s">
        <v>125</v>
      </c>
      <c r="AU355" s="210" t="s">
        <v>79</v>
      </c>
      <c r="AY355" s="19" t="s">
        <v>123</v>
      </c>
      <c r="BE355" s="211">
        <f>IF(N355="základní",J355,0)</f>
        <v>0</v>
      </c>
      <c r="BF355" s="211">
        <f>IF(N355="snížená",J355,0)</f>
        <v>0</v>
      </c>
      <c r="BG355" s="211">
        <f>IF(N355="zákl. přenesená",J355,0)</f>
        <v>0</v>
      </c>
      <c r="BH355" s="211">
        <f>IF(N355="sníž. přenesená",J355,0)</f>
        <v>0</v>
      </c>
      <c r="BI355" s="211">
        <f>IF(N355="nulová",J355,0)</f>
        <v>0</v>
      </c>
      <c r="BJ355" s="19" t="s">
        <v>77</v>
      </c>
      <c r="BK355" s="211">
        <f>ROUND(I355*H355,2)</f>
        <v>0</v>
      </c>
      <c r="BL355" s="19" t="s">
        <v>130</v>
      </c>
      <c r="BM355" s="210" t="s">
        <v>417</v>
      </c>
    </row>
    <row r="356" s="2" customFormat="1">
      <c r="A356" s="40"/>
      <c r="B356" s="41"/>
      <c r="C356" s="42"/>
      <c r="D356" s="212" t="s">
        <v>132</v>
      </c>
      <c r="E356" s="42"/>
      <c r="F356" s="213" t="s">
        <v>418</v>
      </c>
      <c r="G356" s="42"/>
      <c r="H356" s="42"/>
      <c r="I356" s="214"/>
      <c r="J356" s="42"/>
      <c r="K356" s="42"/>
      <c r="L356" s="46"/>
      <c r="M356" s="215"/>
      <c r="N356" s="216"/>
      <c r="O356" s="86"/>
      <c r="P356" s="86"/>
      <c r="Q356" s="86"/>
      <c r="R356" s="86"/>
      <c r="S356" s="86"/>
      <c r="T356" s="87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T356" s="19" t="s">
        <v>132</v>
      </c>
      <c r="AU356" s="19" t="s">
        <v>79</v>
      </c>
    </row>
    <row r="357" s="2" customFormat="1">
      <c r="A357" s="40"/>
      <c r="B357" s="41"/>
      <c r="C357" s="42"/>
      <c r="D357" s="217" t="s">
        <v>134</v>
      </c>
      <c r="E357" s="42"/>
      <c r="F357" s="218" t="s">
        <v>419</v>
      </c>
      <c r="G357" s="42"/>
      <c r="H357" s="42"/>
      <c r="I357" s="214"/>
      <c r="J357" s="42"/>
      <c r="K357" s="42"/>
      <c r="L357" s="46"/>
      <c r="M357" s="215"/>
      <c r="N357" s="216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134</v>
      </c>
      <c r="AU357" s="19" t="s">
        <v>79</v>
      </c>
    </row>
    <row r="358" s="13" customFormat="1">
      <c r="A358" s="13"/>
      <c r="B358" s="219"/>
      <c r="C358" s="220"/>
      <c r="D358" s="212" t="s">
        <v>136</v>
      </c>
      <c r="E358" s="221" t="s">
        <v>19</v>
      </c>
      <c r="F358" s="222" t="s">
        <v>285</v>
      </c>
      <c r="G358" s="220"/>
      <c r="H358" s="223">
        <v>39.631999999999998</v>
      </c>
      <c r="I358" s="224"/>
      <c r="J358" s="220"/>
      <c r="K358" s="220"/>
      <c r="L358" s="225"/>
      <c r="M358" s="226"/>
      <c r="N358" s="227"/>
      <c r="O358" s="227"/>
      <c r="P358" s="227"/>
      <c r="Q358" s="227"/>
      <c r="R358" s="227"/>
      <c r="S358" s="227"/>
      <c r="T358" s="22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29" t="s">
        <v>136</v>
      </c>
      <c r="AU358" s="229" t="s">
        <v>79</v>
      </c>
      <c r="AV358" s="13" t="s">
        <v>79</v>
      </c>
      <c r="AW358" s="13" t="s">
        <v>33</v>
      </c>
      <c r="AX358" s="13" t="s">
        <v>72</v>
      </c>
      <c r="AY358" s="229" t="s">
        <v>123</v>
      </c>
    </row>
    <row r="359" s="13" customFormat="1">
      <c r="A359" s="13"/>
      <c r="B359" s="219"/>
      <c r="C359" s="220"/>
      <c r="D359" s="212" t="s">
        <v>136</v>
      </c>
      <c r="E359" s="221" t="s">
        <v>19</v>
      </c>
      <c r="F359" s="222" t="s">
        <v>286</v>
      </c>
      <c r="G359" s="220"/>
      <c r="H359" s="223">
        <v>-0.64000000000000001</v>
      </c>
      <c r="I359" s="224"/>
      <c r="J359" s="220"/>
      <c r="K359" s="220"/>
      <c r="L359" s="225"/>
      <c r="M359" s="226"/>
      <c r="N359" s="227"/>
      <c r="O359" s="227"/>
      <c r="P359" s="227"/>
      <c r="Q359" s="227"/>
      <c r="R359" s="227"/>
      <c r="S359" s="227"/>
      <c r="T359" s="228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29" t="s">
        <v>136</v>
      </c>
      <c r="AU359" s="229" t="s">
        <v>79</v>
      </c>
      <c r="AV359" s="13" t="s">
        <v>79</v>
      </c>
      <c r="AW359" s="13" t="s">
        <v>33</v>
      </c>
      <c r="AX359" s="13" t="s">
        <v>72</v>
      </c>
      <c r="AY359" s="229" t="s">
        <v>123</v>
      </c>
    </row>
    <row r="360" s="13" customFormat="1">
      <c r="A360" s="13"/>
      <c r="B360" s="219"/>
      <c r="C360" s="220"/>
      <c r="D360" s="212" t="s">
        <v>136</v>
      </c>
      <c r="E360" s="221" t="s">
        <v>19</v>
      </c>
      <c r="F360" s="222" t="s">
        <v>287</v>
      </c>
      <c r="G360" s="220"/>
      <c r="H360" s="223">
        <v>-0.64000000000000001</v>
      </c>
      <c r="I360" s="224"/>
      <c r="J360" s="220"/>
      <c r="K360" s="220"/>
      <c r="L360" s="225"/>
      <c r="M360" s="226"/>
      <c r="N360" s="227"/>
      <c r="O360" s="227"/>
      <c r="P360" s="227"/>
      <c r="Q360" s="227"/>
      <c r="R360" s="227"/>
      <c r="S360" s="227"/>
      <c r="T360" s="228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29" t="s">
        <v>136</v>
      </c>
      <c r="AU360" s="229" t="s">
        <v>79</v>
      </c>
      <c r="AV360" s="13" t="s">
        <v>79</v>
      </c>
      <c r="AW360" s="13" t="s">
        <v>33</v>
      </c>
      <c r="AX360" s="13" t="s">
        <v>72</v>
      </c>
      <c r="AY360" s="229" t="s">
        <v>123</v>
      </c>
    </row>
    <row r="361" s="13" customFormat="1">
      <c r="A361" s="13"/>
      <c r="B361" s="219"/>
      <c r="C361" s="220"/>
      <c r="D361" s="212" t="s">
        <v>136</v>
      </c>
      <c r="E361" s="221" t="s">
        <v>19</v>
      </c>
      <c r="F361" s="222" t="s">
        <v>288</v>
      </c>
      <c r="G361" s="220"/>
      <c r="H361" s="223">
        <v>-1.72</v>
      </c>
      <c r="I361" s="224"/>
      <c r="J361" s="220"/>
      <c r="K361" s="220"/>
      <c r="L361" s="225"/>
      <c r="M361" s="226"/>
      <c r="N361" s="227"/>
      <c r="O361" s="227"/>
      <c r="P361" s="227"/>
      <c r="Q361" s="227"/>
      <c r="R361" s="227"/>
      <c r="S361" s="227"/>
      <c r="T361" s="228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29" t="s">
        <v>136</v>
      </c>
      <c r="AU361" s="229" t="s">
        <v>79</v>
      </c>
      <c r="AV361" s="13" t="s">
        <v>79</v>
      </c>
      <c r="AW361" s="13" t="s">
        <v>33</v>
      </c>
      <c r="AX361" s="13" t="s">
        <v>72</v>
      </c>
      <c r="AY361" s="229" t="s">
        <v>123</v>
      </c>
    </row>
    <row r="362" s="14" customFormat="1">
      <c r="A362" s="14"/>
      <c r="B362" s="230"/>
      <c r="C362" s="231"/>
      <c r="D362" s="212" t="s">
        <v>136</v>
      </c>
      <c r="E362" s="232" t="s">
        <v>19</v>
      </c>
      <c r="F362" s="233" t="s">
        <v>139</v>
      </c>
      <c r="G362" s="231"/>
      <c r="H362" s="234">
        <v>36.631999999999998</v>
      </c>
      <c r="I362" s="235"/>
      <c r="J362" s="231"/>
      <c r="K362" s="231"/>
      <c r="L362" s="236"/>
      <c r="M362" s="237"/>
      <c r="N362" s="238"/>
      <c r="O362" s="238"/>
      <c r="P362" s="238"/>
      <c r="Q362" s="238"/>
      <c r="R362" s="238"/>
      <c r="S362" s="238"/>
      <c r="T362" s="239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0" t="s">
        <v>136</v>
      </c>
      <c r="AU362" s="240" t="s">
        <v>79</v>
      </c>
      <c r="AV362" s="14" t="s">
        <v>130</v>
      </c>
      <c r="AW362" s="14" t="s">
        <v>33</v>
      </c>
      <c r="AX362" s="14" t="s">
        <v>77</v>
      </c>
      <c r="AY362" s="240" t="s">
        <v>123</v>
      </c>
    </row>
    <row r="363" s="2" customFormat="1" ht="24.15" customHeight="1">
      <c r="A363" s="40"/>
      <c r="B363" s="41"/>
      <c r="C363" s="199" t="s">
        <v>420</v>
      </c>
      <c r="D363" s="199" t="s">
        <v>125</v>
      </c>
      <c r="E363" s="200" t="s">
        <v>421</v>
      </c>
      <c r="F363" s="201" t="s">
        <v>422</v>
      </c>
      <c r="G363" s="202" t="s">
        <v>200</v>
      </c>
      <c r="H363" s="203">
        <v>767.17100000000005</v>
      </c>
      <c r="I363" s="204"/>
      <c r="J363" s="205">
        <f>ROUND(I363*H363,2)</f>
        <v>0</v>
      </c>
      <c r="K363" s="201" t="s">
        <v>129</v>
      </c>
      <c r="L363" s="46"/>
      <c r="M363" s="206" t="s">
        <v>19</v>
      </c>
      <c r="N363" s="207" t="s">
        <v>43</v>
      </c>
      <c r="O363" s="86"/>
      <c r="P363" s="208">
        <f>O363*H363</f>
        <v>0</v>
      </c>
      <c r="Q363" s="208">
        <v>0.0033800000000000002</v>
      </c>
      <c r="R363" s="208">
        <f>Q363*H363</f>
        <v>2.5930379800000005</v>
      </c>
      <c r="S363" s="208">
        <v>0</v>
      </c>
      <c r="T363" s="209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0" t="s">
        <v>130</v>
      </c>
      <c r="AT363" s="210" t="s">
        <v>125</v>
      </c>
      <c r="AU363" s="210" t="s">
        <v>79</v>
      </c>
      <c r="AY363" s="19" t="s">
        <v>123</v>
      </c>
      <c r="BE363" s="211">
        <f>IF(N363="základní",J363,0)</f>
        <v>0</v>
      </c>
      <c r="BF363" s="211">
        <f>IF(N363="snížená",J363,0)</f>
        <v>0</v>
      </c>
      <c r="BG363" s="211">
        <f>IF(N363="zákl. přenesená",J363,0)</f>
        <v>0</v>
      </c>
      <c r="BH363" s="211">
        <f>IF(N363="sníž. přenesená",J363,0)</f>
        <v>0</v>
      </c>
      <c r="BI363" s="211">
        <f>IF(N363="nulová",J363,0)</f>
        <v>0</v>
      </c>
      <c r="BJ363" s="19" t="s">
        <v>77</v>
      </c>
      <c r="BK363" s="211">
        <f>ROUND(I363*H363,2)</f>
        <v>0</v>
      </c>
      <c r="BL363" s="19" t="s">
        <v>130</v>
      </c>
      <c r="BM363" s="210" t="s">
        <v>423</v>
      </c>
    </row>
    <row r="364" s="2" customFormat="1">
      <c r="A364" s="40"/>
      <c r="B364" s="41"/>
      <c r="C364" s="42"/>
      <c r="D364" s="212" t="s">
        <v>132</v>
      </c>
      <c r="E364" s="42"/>
      <c r="F364" s="213" t="s">
        <v>424</v>
      </c>
      <c r="G364" s="42"/>
      <c r="H364" s="42"/>
      <c r="I364" s="214"/>
      <c r="J364" s="42"/>
      <c r="K364" s="42"/>
      <c r="L364" s="46"/>
      <c r="M364" s="215"/>
      <c r="N364" s="216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132</v>
      </c>
      <c r="AU364" s="19" t="s">
        <v>79</v>
      </c>
    </row>
    <row r="365" s="2" customFormat="1">
      <c r="A365" s="40"/>
      <c r="B365" s="41"/>
      <c r="C365" s="42"/>
      <c r="D365" s="217" t="s">
        <v>134</v>
      </c>
      <c r="E365" s="42"/>
      <c r="F365" s="218" t="s">
        <v>425</v>
      </c>
      <c r="G365" s="42"/>
      <c r="H365" s="42"/>
      <c r="I365" s="214"/>
      <c r="J365" s="42"/>
      <c r="K365" s="42"/>
      <c r="L365" s="46"/>
      <c r="M365" s="215"/>
      <c r="N365" s="216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134</v>
      </c>
      <c r="AU365" s="19" t="s">
        <v>79</v>
      </c>
    </row>
    <row r="366" s="13" customFormat="1">
      <c r="A366" s="13"/>
      <c r="B366" s="219"/>
      <c r="C366" s="220"/>
      <c r="D366" s="212" t="s">
        <v>136</v>
      </c>
      <c r="E366" s="221" t="s">
        <v>19</v>
      </c>
      <c r="F366" s="222" t="s">
        <v>270</v>
      </c>
      <c r="G366" s="220"/>
      <c r="H366" s="223">
        <v>269.06400000000002</v>
      </c>
      <c r="I366" s="224"/>
      <c r="J366" s="220"/>
      <c r="K366" s="220"/>
      <c r="L366" s="225"/>
      <c r="M366" s="226"/>
      <c r="N366" s="227"/>
      <c r="O366" s="227"/>
      <c r="P366" s="227"/>
      <c r="Q366" s="227"/>
      <c r="R366" s="227"/>
      <c r="S366" s="227"/>
      <c r="T366" s="22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9" t="s">
        <v>136</v>
      </c>
      <c r="AU366" s="229" t="s">
        <v>79</v>
      </c>
      <c r="AV366" s="13" t="s">
        <v>79</v>
      </c>
      <c r="AW366" s="13" t="s">
        <v>33</v>
      </c>
      <c r="AX366" s="13" t="s">
        <v>72</v>
      </c>
      <c r="AY366" s="229" t="s">
        <v>123</v>
      </c>
    </row>
    <row r="367" s="13" customFormat="1">
      <c r="A367" s="13"/>
      <c r="B367" s="219"/>
      <c r="C367" s="220"/>
      <c r="D367" s="212" t="s">
        <v>136</v>
      </c>
      <c r="E367" s="221" t="s">
        <v>19</v>
      </c>
      <c r="F367" s="222" t="s">
        <v>271</v>
      </c>
      <c r="G367" s="220"/>
      <c r="H367" s="223">
        <v>353.868</v>
      </c>
      <c r="I367" s="224"/>
      <c r="J367" s="220"/>
      <c r="K367" s="220"/>
      <c r="L367" s="225"/>
      <c r="M367" s="226"/>
      <c r="N367" s="227"/>
      <c r="O367" s="227"/>
      <c r="P367" s="227"/>
      <c r="Q367" s="227"/>
      <c r="R367" s="227"/>
      <c r="S367" s="227"/>
      <c r="T367" s="228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9" t="s">
        <v>136</v>
      </c>
      <c r="AU367" s="229" t="s">
        <v>79</v>
      </c>
      <c r="AV367" s="13" t="s">
        <v>79</v>
      </c>
      <c r="AW367" s="13" t="s">
        <v>33</v>
      </c>
      <c r="AX367" s="13" t="s">
        <v>72</v>
      </c>
      <c r="AY367" s="229" t="s">
        <v>123</v>
      </c>
    </row>
    <row r="368" s="13" customFormat="1">
      <c r="A368" s="13"/>
      <c r="B368" s="219"/>
      <c r="C368" s="220"/>
      <c r="D368" s="212" t="s">
        <v>136</v>
      </c>
      <c r="E368" s="221" t="s">
        <v>19</v>
      </c>
      <c r="F368" s="222" t="s">
        <v>272</v>
      </c>
      <c r="G368" s="220"/>
      <c r="H368" s="223">
        <v>125.511</v>
      </c>
      <c r="I368" s="224"/>
      <c r="J368" s="220"/>
      <c r="K368" s="220"/>
      <c r="L368" s="225"/>
      <c r="M368" s="226"/>
      <c r="N368" s="227"/>
      <c r="O368" s="227"/>
      <c r="P368" s="227"/>
      <c r="Q368" s="227"/>
      <c r="R368" s="227"/>
      <c r="S368" s="227"/>
      <c r="T368" s="228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9" t="s">
        <v>136</v>
      </c>
      <c r="AU368" s="229" t="s">
        <v>79</v>
      </c>
      <c r="AV368" s="13" t="s">
        <v>79</v>
      </c>
      <c r="AW368" s="13" t="s">
        <v>33</v>
      </c>
      <c r="AX368" s="13" t="s">
        <v>72</v>
      </c>
      <c r="AY368" s="229" t="s">
        <v>123</v>
      </c>
    </row>
    <row r="369" s="13" customFormat="1">
      <c r="A369" s="13"/>
      <c r="B369" s="219"/>
      <c r="C369" s="220"/>
      <c r="D369" s="212" t="s">
        <v>136</v>
      </c>
      <c r="E369" s="221" t="s">
        <v>19</v>
      </c>
      <c r="F369" s="222" t="s">
        <v>354</v>
      </c>
      <c r="G369" s="220"/>
      <c r="H369" s="223">
        <v>8.9760000000000009</v>
      </c>
      <c r="I369" s="224"/>
      <c r="J369" s="220"/>
      <c r="K369" s="220"/>
      <c r="L369" s="225"/>
      <c r="M369" s="226"/>
      <c r="N369" s="227"/>
      <c r="O369" s="227"/>
      <c r="P369" s="227"/>
      <c r="Q369" s="227"/>
      <c r="R369" s="227"/>
      <c r="S369" s="227"/>
      <c r="T369" s="228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9" t="s">
        <v>136</v>
      </c>
      <c r="AU369" s="229" t="s">
        <v>79</v>
      </c>
      <c r="AV369" s="13" t="s">
        <v>79</v>
      </c>
      <c r="AW369" s="13" t="s">
        <v>33</v>
      </c>
      <c r="AX369" s="13" t="s">
        <v>72</v>
      </c>
      <c r="AY369" s="229" t="s">
        <v>123</v>
      </c>
    </row>
    <row r="370" s="13" customFormat="1">
      <c r="A370" s="13"/>
      <c r="B370" s="219"/>
      <c r="C370" s="220"/>
      <c r="D370" s="212" t="s">
        <v>136</v>
      </c>
      <c r="E370" s="221" t="s">
        <v>19</v>
      </c>
      <c r="F370" s="222" t="s">
        <v>274</v>
      </c>
      <c r="G370" s="220"/>
      <c r="H370" s="223">
        <v>2.2400000000000002</v>
      </c>
      <c r="I370" s="224"/>
      <c r="J370" s="220"/>
      <c r="K370" s="220"/>
      <c r="L370" s="225"/>
      <c r="M370" s="226"/>
      <c r="N370" s="227"/>
      <c r="O370" s="227"/>
      <c r="P370" s="227"/>
      <c r="Q370" s="227"/>
      <c r="R370" s="227"/>
      <c r="S370" s="227"/>
      <c r="T370" s="22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9" t="s">
        <v>136</v>
      </c>
      <c r="AU370" s="229" t="s">
        <v>79</v>
      </c>
      <c r="AV370" s="13" t="s">
        <v>79</v>
      </c>
      <c r="AW370" s="13" t="s">
        <v>33</v>
      </c>
      <c r="AX370" s="13" t="s">
        <v>72</v>
      </c>
      <c r="AY370" s="229" t="s">
        <v>123</v>
      </c>
    </row>
    <row r="371" s="13" customFormat="1">
      <c r="A371" s="13"/>
      <c r="B371" s="219"/>
      <c r="C371" s="220"/>
      <c r="D371" s="212" t="s">
        <v>136</v>
      </c>
      <c r="E371" s="221" t="s">
        <v>19</v>
      </c>
      <c r="F371" s="222" t="s">
        <v>275</v>
      </c>
      <c r="G371" s="220"/>
      <c r="H371" s="223">
        <v>5.2000000000000002</v>
      </c>
      <c r="I371" s="224"/>
      <c r="J371" s="220"/>
      <c r="K371" s="220"/>
      <c r="L371" s="225"/>
      <c r="M371" s="226"/>
      <c r="N371" s="227"/>
      <c r="O371" s="227"/>
      <c r="P371" s="227"/>
      <c r="Q371" s="227"/>
      <c r="R371" s="227"/>
      <c r="S371" s="227"/>
      <c r="T371" s="228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29" t="s">
        <v>136</v>
      </c>
      <c r="AU371" s="229" t="s">
        <v>79</v>
      </c>
      <c r="AV371" s="13" t="s">
        <v>79</v>
      </c>
      <c r="AW371" s="13" t="s">
        <v>33</v>
      </c>
      <c r="AX371" s="13" t="s">
        <v>72</v>
      </c>
      <c r="AY371" s="229" t="s">
        <v>123</v>
      </c>
    </row>
    <row r="372" s="13" customFormat="1">
      <c r="A372" s="13"/>
      <c r="B372" s="219"/>
      <c r="C372" s="220"/>
      <c r="D372" s="212" t="s">
        <v>136</v>
      </c>
      <c r="E372" s="221" t="s">
        <v>19</v>
      </c>
      <c r="F372" s="222" t="s">
        <v>276</v>
      </c>
      <c r="G372" s="220"/>
      <c r="H372" s="223">
        <v>59.640000000000001</v>
      </c>
      <c r="I372" s="224"/>
      <c r="J372" s="220"/>
      <c r="K372" s="220"/>
      <c r="L372" s="225"/>
      <c r="M372" s="226"/>
      <c r="N372" s="227"/>
      <c r="O372" s="227"/>
      <c r="P372" s="227"/>
      <c r="Q372" s="227"/>
      <c r="R372" s="227"/>
      <c r="S372" s="227"/>
      <c r="T372" s="228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9" t="s">
        <v>136</v>
      </c>
      <c r="AU372" s="229" t="s">
        <v>79</v>
      </c>
      <c r="AV372" s="13" t="s">
        <v>79</v>
      </c>
      <c r="AW372" s="13" t="s">
        <v>33</v>
      </c>
      <c r="AX372" s="13" t="s">
        <v>72</v>
      </c>
      <c r="AY372" s="229" t="s">
        <v>123</v>
      </c>
    </row>
    <row r="373" s="13" customFormat="1">
      <c r="A373" s="13"/>
      <c r="B373" s="219"/>
      <c r="C373" s="220"/>
      <c r="D373" s="212" t="s">
        <v>136</v>
      </c>
      <c r="E373" s="221" t="s">
        <v>19</v>
      </c>
      <c r="F373" s="222" t="s">
        <v>277</v>
      </c>
      <c r="G373" s="220"/>
      <c r="H373" s="223">
        <v>2.8799999999999999</v>
      </c>
      <c r="I373" s="224"/>
      <c r="J373" s="220"/>
      <c r="K373" s="220"/>
      <c r="L373" s="225"/>
      <c r="M373" s="226"/>
      <c r="N373" s="227"/>
      <c r="O373" s="227"/>
      <c r="P373" s="227"/>
      <c r="Q373" s="227"/>
      <c r="R373" s="227"/>
      <c r="S373" s="227"/>
      <c r="T373" s="228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29" t="s">
        <v>136</v>
      </c>
      <c r="AU373" s="229" t="s">
        <v>79</v>
      </c>
      <c r="AV373" s="13" t="s">
        <v>79</v>
      </c>
      <c r="AW373" s="13" t="s">
        <v>33</v>
      </c>
      <c r="AX373" s="13" t="s">
        <v>72</v>
      </c>
      <c r="AY373" s="229" t="s">
        <v>123</v>
      </c>
    </row>
    <row r="374" s="13" customFormat="1">
      <c r="A374" s="13"/>
      <c r="B374" s="219"/>
      <c r="C374" s="220"/>
      <c r="D374" s="212" t="s">
        <v>136</v>
      </c>
      <c r="E374" s="221" t="s">
        <v>19</v>
      </c>
      <c r="F374" s="222" t="s">
        <v>278</v>
      </c>
      <c r="G374" s="220"/>
      <c r="H374" s="223">
        <v>2.4199999999999999</v>
      </c>
      <c r="I374" s="224"/>
      <c r="J374" s="220"/>
      <c r="K374" s="220"/>
      <c r="L374" s="225"/>
      <c r="M374" s="226"/>
      <c r="N374" s="227"/>
      <c r="O374" s="227"/>
      <c r="P374" s="227"/>
      <c r="Q374" s="227"/>
      <c r="R374" s="227"/>
      <c r="S374" s="227"/>
      <c r="T374" s="22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9" t="s">
        <v>136</v>
      </c>
      <c r="AU374" s="229" t="s">
        <v>79</v>
      </c>
      <c r="AV374" s="13" t="s">
        <v>79</v>
      </c>
      <c r="AW374" s="13" t="s">
        <v>33</v>
      </c>
      <c r="AX374" s="13" t="s">
        <v>72</v>
      </c>
      <c r="AY374" s="229" t="s">
        <v>123</v>
      </c>
    </row>
    <row r="375" s="13" customFormat="1">
      <c r="A375" s="13"/>
      <c r="B375" s="219"/>
      <c r="C375" s="220"/>
      <c r="D375" s="212" t="s">
        <v>136</v>
      </c>
      <c r="E375" s="221" t="s">
        <v>19</v>
      </c>
      <c r="F375" s="222" t="s">
        <v>279</v>
      </c>
      <c r="G375" s="220"/>
      <c r="H375" s="223">
        <v>1.1200000000000001</v>
      </c>
      <c r="I375" s="224"/>
      <c r="J375" s="220"/>
      <c r="K375" s="220"/>
      <c r="L375" s="225"/>
      <c r="M375" s="226"/>
      <c r="N375" s="227"/>
      <c r="O375" s="227"/>
      <c r="P375" s="227"/>
      <c r="Q375" s="227"/>
      <c r="R375" s="227"/>
      <c r="S375" s="227"/>
      <c r="T375" s="228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29" t="s">
        <v>136</v>
      </c>
      <c r="AU375" s="229" t="s">
        <v>79</v>
      </c>
      <c r="AV375" s="13" t="s">
        <v>79</v>
      </c>
      <c r="AW375" s="13" t="s">
        <v>33</v>
      </c>
      <c r="AX375" s="13" t="s">
        <v>72</v>
      </c>
      <c r="AY375" s="229" t="s">
        <v>123</v>
      </c>
    </row>
    <row r="376" s="13" customFormat="1">
      <c r="A376" s="13"/>
      <c r="B376" s="219"/>
      <c r="C376" s="220"/>
      <c r="D376" s="212" t="s">
        <v>136</v>
      </c>
      <c r="E376" s="221" t="s">
        <v>19</v>
      </c>
      <c r="F376" s="222" t="s">
        <v>280</v>
      </c>
      <c r="G376" s="220"/>
      <c r="H376" s="223">
        <v>5.1200000000000001</v>
      </c>
      <c r="I376" s="224"/>
      <c r="J376" s="220"/>
      <c r="K376" s="220"/>
      <c r="L376" s="225"/>
      <c r="M376" s="226"/>
      <c r="N376" s="227"/>
      <c r="O376" s="227"/>
      <c r="P376" s="227"/>
      <c r="Q376" s="227"/>
      <c r="R376" s="227"/>
      <c r="S376" s="227"/>
      <c r="T376" s="228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29" t="s">
        <v>136</v>
      </c>
      <c r="AU376" s="229" t="s">
        <v>79</v>
      </c>
      <c r="AV376" s="13" t="s">
        <v>79</v>
      </c>
      <c r="AW376" s="13" t="s">
        <v>33</v>
      </c>
      <c r="AX376" s="13" t="s">
        <v>72</v>
      </c>
      <c r="AY376" s="229" t="s">
        <v>123</v>
      </c>
    </row>
    <row r="377" s="13" customFormat="1">
      <c r="A377" s="13"/>
      <c r="B377" s="219"/>
      <c r="C377" s="220"/>
      <c r="D377" s="212" t="s">
        <v>136</v>
      </c>
      <c r="E377" s="221" t="s">
        <v>19</v>
      </c>
      <c r="F377" s="222" t="s">
        <v>281</v>
      </c>
      <c r="G377" s="220"/>
      <c r="H377" s="223">
        <v>-127.8</v>
      </c>
      <c r="I377" s="224"/>
      <c r="J377" s="220"/>
      <c r="K377" s="220"/>
      <c r="L377" s="225"/>
      <c r="M377" s="226"/>
      <c r="N377" s="227"/>
      <c r="O377" s="227"/>
      <c r="P377" s="227"/>
      <c r="Q377" s="227"/>
      <c r="R377" s="227"/>
      <c r="S377" s="227"/>
      <c r="T377" s="228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29" t="s">
        <v>136</v>
      </c>
      <c r="AU377" s="229" t="s">
        <v>79</v>
      </c>
      <c r="AV377" s="13" t="s">
        <v>79</v>
      </c>
      <c r="AW377" s="13" t="s">
        <v>33</v>
      </c>
      <c r="AX377" s="13" t="s">
        <v>72</v>
      </c>
      <c r="AY377" s="229" t="s">
        <v>123</v>
      </c>
    </row>
    <row r="378" s="13" customFormat="1">
      <c r="A378" s="13"/>
      <c r="B378" s="219"/>
      <c r="C378" s="220"/>
      <c r="D378" s="212" t="s">
        <v>136</v>
      </c>
      <c r="E378" s="221" t="s">
        <v>19</v>
      </c>
      <c r="F378" s="222" t="s">
        <v>282</v>
      </c>
      <c r="G378" s="220"/>
      <c r="H378" s="223">
        <v>-2.5600000000000001</v>
      </c>
      <c r="I378" s="224"/>
      <c r="J378" s="220"/>
      <c r="K378" s="220"/>
      <c r="L378" s="225"/>
      <c r="M378" s="226"/>
      <c r="N378" s="227"/>
      <c r="O378" s="227"/>
      <c r="P378" s="227"/>
      <c r="Q378" s="227"/>
      <c r="R378" s="227"/>
      <c r="S378" s="227"/>
      <c r="T378" s="22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29" t="s">
        <v>136</v>
      </c>
      <c r="AU378" s="229" t="s">
        <v>79</v>
      </c>
      <c r="AV378" s="13" t="s">
        <v>79</v>
      </c>
      <c r="AW378" s="13" t="s">
        <v>33</v>
      </c>
      <c r="AX378" s="13" t="s">
        <v>72</v>
      </c>
      <c r="AY378" s="229" t="s">
        <v>123</v>
      </c>
    </row>
    <row r="379" s="13" customFormat="1">
      <c r="A379" s="13"/>
      <c r="B379" s="219"/>
      <c r="C379" s="220"/>
      <c r="D379" s="212" t="s">
        <v>136</v>
      </c>
      <c r="E379" s="221" t="s">
        <v>19</v>
      </c>
      <c r="F379" s="222" t="s">
        <v>283</v>
      </c>
      <c r="G379" s="220"/>
      <c r="H379" s="223">
        <v>-2.5600000000000001</v>
      </c>
      <c r="I379" s="224"/>
      <c r="J379" s="220"/>
      <c r="K379" s="220"/>
      <c r="L379" s="225"/>
      <c r="M379" s="226"/>
      <c r="N379" s="227"/>
      <c r="O379" s="227"/>
      <c r="P379" s="227"/>
      <c r="Q379" s="227"/>
      <c r="R379" s="227"/>
      <c r="S379" s="227"/>
      <c r="T379" s="228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29" t="s">
        <v>136</v>
      </c>
      <c r="AU379" s="229" t="s">
        <v>79</v>
      </c>
      <c r="AV379" s="13" t="s">
        <v>79</v>
      </c>
      <c r="AW379" s="13" t="s">
        <v>33</v>
      </c>
      <c r="AX379" s="13" t="s">
        <v>72</v>
      </c>
      <c r="AY379" s="229" t="s">
        <v>123</v>
      </c>
    </row>
    <row r="380" s="13" customFormat="1">
      <c r="A380" s="13"/>
      <c r="B380" s="219"/>
      <c r="C380" s="220"/>
      <c r="D380" s="212" t="s">
        <v>136</v>
      </c>
      <c r="E380" s="221" t="s">
        <v>19</v>
      </c>
      <c r="F380" s="222" t="s">
        <v>284</v>
      </c>
      <c r="G380" s="220"/>
      <c r="H380" s="223">
        <v>-15.050000000000001</v>
      </c>
      <c r="I380" s="224"/>
      <c r="J380" s="220"/>
      <c r="K380" s="220"/>
      <c r="L380" s="225"/>
      <c r="M380" s="226"/>
      <c r="N380" s="227"/>
      <c r="O380" s="227"/>
      <c r="P380" s="227"/>
      <c r="Q380" s="227"/>
      <c r="R380" s="227"/>
      <c r="S380" s="227"/>
      <c r="T380" s="228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29" t="s">
        <v>136</v>
      </c>
      <c r="AU380" s="229" t="s">
        <v>79</v>
      </c>
      <c r="AV380" s="13" t="s">
        <v>79</v>
      </c>
      <c r="AW380" s="13" t="s">
        <v>33</v>
      </c>
      <c r="AX380" s="13" t="s">
        <v>72</v>
      </c>
      <c r="AY380" s="229" t="s">
        <v>123</v>
      </c>
    </row>
    <row r="381" s="13" customFormat="1">
      <c r="A381" s="13"/>
      <c r="B381" s="219"/>
      <c r="C381" s="220"/>
      <c r="D381" s="212" t="s">
        <v>136</v>
      </c>
      <c r="E381" s="221" t="s">
        <v>19</v>
      </c>
      <c r="F381" s="222" t="s">
        <v>289</v>
      </c>
      <c r="G381" s="220"/>
      <c r="H381" s="223">
        <v>58.862000000000002</v>
      </c>
      <c r="I381" s="224"/>
      <c r="J381" s="220"/>
      <c r="K381" s="220"/>
      <c r="L381" s="225"/>
      <c r="M381" s="226"/>
      <c r="N381" s="227"/>
      <c r="O381" s="227"/>
      <c r="P381" s="227"/>
      <c r="Q381" s="227"/>
      <c r="R381" s="227"/>
      <c r="S381" s="227"/>
      <c r="T381" s="228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29" t="s">
        <v>136</v>
      </c>
      <c r="AU381" s="229" t="s">
        <v>79</v>
      </c>
      <c r="AV381" s="13" t="s">
        <v>79</v>
      </c>
      <c r="AW381" s="13" t="s">
        <v>33</v>
      </c>
      <c r="AX381" s="13" t="s">
        <v>72</v>
      </c>
      <c r="AY381" s="229" t="s">
        <v>123</v>
      </c>
    </row>
    <row r="382" s="13" customFormat="1">
      <c r="A382" s="13"/>
      <c r="B382" s="219"/>
      <c r="C382" s="220"/>
      <c r="D382" s="212" t="s">
        <v>136</v>
      </c>
      <c r="E382" s="221" t="s">
        <v>19</v>
      </c>
      <c r="F382" s="222" t="s">
        <v>256</v>
      </c>
      <c r="G382" s="220"/>
      <c r="H382" s="223">
        <v>15.039999999999999</v>
      </c>
      <c r="I382" s="224"/>
      <c r="J382" s="220"/>
      <c r="K382" s="220"/>
      <c r="L382" s="225"/>
      <c r="M382" s="226"/>
      <c r="N382" s="227"/>
      <c r="O382" s="227"/>
      <c r="P382" s="227"/>
      <c r="Q382" s="227"/>
      <c r="R382" s="227"/>
      <c r="S382" s="227"/>
      <c r="T382" s="22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29" t="s">
        <v>136</v>
      </c>
      <c r="AU382" s="229" t="s">
        <v>79</v>
      </c>
      <c r="AV382" s="13" t="s">
        <v>79</v>
      </c>
      <c r="AW382" s="13" t="s">
        <v>33</v>
      </c>
      <c r="AX382" s="13" t="s">
        <v>72</v>
      </c>
      <c r="AY382" s="229" t="s">
        <v>123</v>
      </c>
    </row>
    <row r="383" s="13" customFormat="1">
      <c r="A383" s="13"/>
      <c r="B383" s="219"/>
      <c r="C383" s="220"/>
      <c r="D383" s="212" t="s">
        <v>136</v>
      </c>
      <c r="E383" s="221" t="s">
        <v>19</v>
      </c>
      <c r="F383" s="222" t="s">
        <v>257</v>
      </c>
      <c r="G383" s="220"/>
      <c r="H383" s="223">
        <v>5.2000000000000002</v>
      </c>
      <c r="I383" s="224"/>
      <c r="J383" s="220"/>
      <c r="K383" s="220"/>
      <c r="L383" s="225"/>
      <c r="M383" s="226"/>
      <c r="N383" s="227"/>
      <c r="O383" s="227"/>
      <c r="P383" s="227"/>
      <c r="Q383" s="227"/>
      <c r="R383" s="227"/>
      <c r="S383" s="227"/>
      <c r="T383" s="228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29" t="s">
        <v>136</v>
      </c>
      <c r="AU383" s="229" t="s">
        <v>79</v>
      </c>
      <c r="AV383" s="13" t="s">
        <v>79</v>
      </c>
      <c r="AW383" s="13" t="s">
        <v>33</v>
      </c>
      <c r="AX383" s="13" t="s">
        <v>72</v>
      </c>
      <c r="AY383" s="229" t="s">
        <v>123</v>
      </c>
    </row>
    <row r="384" s="14" customFormat="1">
      <c r="A384" s="14"/>
      <c r="B384" s="230"/>
      <c r="C384" s="231"/>
      <c r="D384" s="212" t="s">
        <v>136</v>
      </c>
      <c r="E384" s="232" t="s">
        <v>19</v>
      </c>
      <c r="F384" s="233" t="s">
        <v>139</v>
      </c>
      <c r="G384" s="231"/>
      <c r="H384" s="234">
        <v>767.17100000000016</v>
      </c>
      <c r="I384" s="235"/>
      <c r="J384" s="231"/>
      <c r="K384" s="231"/>
      <c r="L384" s="236"/>
      <c r="M384" s="237"/>
      <c r="N384" s="238"/>
      <c r="O384" s="238"/>
      <c r="P384" s="238"/>
      <c r="Q384" s="238"/>
      <c r="R384" s="238"/>
      <c r="S384" s="238"/>
      <c r="T384" s="23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0" t="s">
        <v>136</v>
      </c>
      <c r="AU384" s="240" t="s">
        <v>79</v>
      </c>
      <c r="AV384" s="14" t="s">
        <v>130</v>
      </c>
      <c r="AW384" s="14" t="s">
        <v>33</v>
      </c>
      <c r="AX384" s="14" t="s">
        <v>77</v>
      </c>
      <c r="AY384" s="240" t="s">
        <v>123</v>
      </c>
    </row>
    <row r="385" s="2" customFormat="1" ht="24.15" customHeight="1">
      <c r="A385" s="40"/>
      <c r="B385" s="41"/>
      <c r="C385" s="199" t="s">
        <v>426</v>
      </c>
      <c r="D385" s="199" t="s">
        <v>125</v>
      </c>
      <c r="E385" s="200" t="s">
        <v>427</v>
      </c>
      <c r="F385" s="201" t="s">
        <v>428</v>
      </c>
      <c r="G385" s="202" t="s">
        <v>200</v>
      </c>
      <c r="H385" s="203">
        <v>147.77000000000001</v>
      </c>
      <c r="I385" s="204"/>
      <c r="J385" s="205">
        <f>ROUND(I385*H385,2)</f>
        <v>0</v>
      </c>
      <c r="K385" s="201" t="s">
        <v>129</v>
      </c>
      <c r="L385" s="46"/>
      <c r="M385" s="206" t="s">
        <v>19</v>
      </c>
      <c r="N385" s="207" t="s">
        <v>43</v>
      </c>
      <c r="O385" s="86"/>
      <c r="P385" s="208">
        <f>O385*H385</f>
        <v>0</v>
      </c>
      <c r="Q385" s="208">
        <v>2.0000000000000002E-05</v>
      </c>
      <c r="R385" s="208">
        <f>Q385*H385</f>
        <v>0.0029554000000000004</v>
      </c>
      <c r="S385" s="208">
        <v>1.0000000000000001E-05</v>
      </c>
      <c r="T385" s="209">
        <f>S385*H385</f>
        <v>0.0014777000000000002</v>
      </c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R385" s="210" t="s">
        <v>130</v>
      </c>
      <c r="AT385" s="210" t="s">
        <v>125</v>
      </c>
      <c r="AU385" s="210" t="s">
        <v>79</v>
      </c>
      <c r="AY385" s="19" t="s">
        <v>123</v>
      </c>
      <c r="BE385" s="211">
        <f>IF(N385="základní",J385,0)</f>
        <v>0</v>
      </c>
      <c r="BF385" s="211">
        <f>IF(N385="snížená",J385,0)</f>
        <v>0</v>
      </c>
      <c r="BG385" s="211">
        <f>IF(N385="zákl. přenesená",J385,0)</f>
        <v>0</v>
      </c>
      <c r="BH385" s="211">
        <f>IF(N385="sníž. přenesená",J385,0)</f>
        <v>0</v>
      </c>
      <c r="BI385" s="211">
        <f>IF(N385="nulová",J385,0)</f>
        <v>0</v>
      </c>
      <c r="BJ385" s="19" t="s">
        <v>77</v>
      </c>
      <c r="BK385" s="211">
        <f>ROUND(I385*H385,2)</f>
        <v>0</v>
      </c>
      <c r="BL385" s="19" t="s">
        <v>130</v>
      </c>
      <c r="BM385" s="210" t="s">
        <v>429</v>
      </c>
    </row>
    <row r="386" s="2" customFormat="1">
      <c r="A386" s="40"/>
      <c r="B386" s="41"/>
      <c r="C386" s="42"/>
      <c r="D386" s="212" t="s">
        <v>132</v>
      </c>
      <c r="E386" s="42"/>
      <c r="F386" s="213" t="s">
        <v>430</v>
      </c>
      <c r="G386" s="42"/>
      <c r="H386" s="42"/>
      <c r="I386" s="214"/>
      <c r="J386" s="42"/>
      <c r="K386" s="42"/>
      <c r="L386" s="46"/>
      <c r="M386" s="215"/>
      <c r="N386" s="216"/>
      <c r="O386" s="86"/>
      <c r="P386" s="86"/>
      <c r="Q386" s="86"/>
      <c r="R386" s="86"/>
      <c r="S386" s="86"/>
      <c r="T386" s="87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T386" s="19" t="s">
        <v>132</v>
      </c>
      <c r="AU386" s="19" t="s">
        <v>79</v>
      </c>
    </row>
    <row r="387" s="2" customFormat="1">
      <c r="A387" s="40"/>
      <c r="B387" s="41"/>
      <c r="C387" s="42"/>
      <c r="D387" s="217" t="s">
        <v>134</v>
      </c>
      <c r="E387" s="42"/>
      <c r="F387" s="218" t="s">
        <v>431</v>
      </c>
      <c r="G387" s="42"/>
      <c r="H387" s="42"/>
      <c r="I387" s="214"/>
      <c r="J387" s="42"/>
      <c r="K387" s="42"/>
      <c r="L387" s="46"/>
      <c r="M387" s="215"/>
      <c r="N387" s="216"/>
      <c r="O387" s="86"/>
      <c r="P387" s="86"/>
      <c r="Q387" s="86"/>
      <c r="R387" s="86"/>
      <c r="S387" s="86"/>
      <c r="T387" s="87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T387" s="19" t="s">
        <v>134</v>
      </c>
      <c r="AU387" s="19" t="s">
        <v>79</v>
      </c>
    </row>
    <row r="388" s="13" customFormat="1">
      <c r="A388" s="13"/>
      <c r="B388" s="219"/>
      <c r="C388" s="220"/>
      <c r="D388" s="212" t="s">
        <v>136</v>
      </c>
      <c r="E388" s="221" t="s">
        <v>19</v>
      </c>
      <c r="F388" s="222" t="s">
        <v>432</v>
      </c>
      <c r="G388" s="220"/>
      <c r="H388" s="223">
        <v>127.8</v>
      </c>
      <c r="I388" s="224"/>
      <c r="J388" s="220"/>
      <c r="K388" s="220"/>
      <c r="L388" s="225"/>
      <c r="M388" s="226"/>
      <c r="N388" s="227"/>
      <c r="O388" s="227"/>
      <c r="P388" s="227"/>
      <c r="Q388" s="227"/>
      <c r="R388" s="227"/>
      <c r="S388" s="227"/>
      <c r="T388" s="22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29" t="s">
        <v>136</v>
      </c>
      <c r="AU388" s="229" t="s">
        <v>79</v>
      </c>
      <c r="AV388" s="13" t="s">
        <v>79</v>
      </c>
      <c r="AW388" s="13" t="s">
        <v>33</v>
      </c>
      <c r="AX388" s="13" t="s">
        <v>72</v>
      </c>
      <c r="AY388" s="229" t="s">
        <v>123</v>
      </c>
    </row>
    <row r="389" s="13" customFormat="1">
      <c r="A389" s="13"/>
      <c r="B389" s="219"/>
      <c r="C389" s="220"/>
      <c r="D389" s="212" t="s">
        <v>136</v>
      </c>
      <c r="E389" s="221" t="s">
        <v>19</v>
      </c>
      <c r="F389" s="222" t="s">
        <v>433</v>
      </c>
      <c r="G389" s="220"/>
      <c r="H389" s="223">
        <v>3.2000000000000002</v>
      </c>
      <c r="I389" s="224"/>
      <c r="J389" s="220"/>
      <c r="K389" s="220"/>
      <c r="L389" s="225"/>
      <c r="M389" s="226"/>
      <c r="N389" s="227"/>
      <c r="O389" s="227"/>
      <c r="P389" s="227"/>
      <c r="Q389" s="227"/>
      <c r="R389" s="227"/>
      <c r="S389" s="227"/>
      <c r="T389" s="228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29" t="s">
        <v>136</v>
      </c>
      <c r="AU389" s="229" t="s">
        <v>79</v>
      </c>
      <c r="AV389" s="13" t="s">
        <v>79</v>
      </c>
      <c r="AW389" s="13" t="s">
        <v>33</v>
      </c>
      <c r="AX389" s="13" t="s">
        <v>72</v>
      </c>
      <c r="AY389" s="229" t="s">
        <v>123</v>
      </c>
    </row>
    <row r="390" s="13" customFormat="1">
      <c r="A390" s="13"/>
      <c r="B390" s="219"/>
      <c r="C390" s="220"/>
      <c r="D390" s="212" t="s">
        <v>136</v>
      </c>
      <c r="E390" s="221" t="s">
        <v>19</v>
      </c>
      <c r="F390" s="222" t="s">
        <v>434</v>
      </c>
      <c r="G390" s="220"/>
      <c r="H390" s="223">
        <v>16.77</v>
      </c>
      <c r="I390" s="224"/>
      <c r="J390" s="220"/>
      <c r="K390" s="220"/>
      <c r="L390" s="225"/>
      <c r="M390" s="226"/>
      <c r="N390" s="227"/>
      <c r="O390" s="227"/>
      <c r="P390" s="227"/>
      <c r="Q390" s="227"/>
      <c r="R390" s="227"/>
      <c r="S390" s="227"/>
      <c r="T390" s="22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29" t="s">
        <v>136</v>
      </c>
      <c r="AU390" s="229" t="s">
        <v>79</v>
      </c>
      <c r="AV390" s="13" t="s">
        <v>79</v>
      </c>
      <c r="AW390" s="13" t="s">
        <v>33</v>
      </c>
      <c r="AX390" s="13" t="s">
        <v>72</v>
      </c>
      <c r="AY390" s="229" t="s">
        <v>123</v>
      </c>
    </row>
    <row r="391" s="14" customFormat="1">
      <c r="A391" s="14"/>
      <c r="B391" s="230"/>
      <c r="C391" s="231"/>
      <c r="D391" s="212" t="s">
        <v>136</v>
      </c>
      <c r="E391" s="232" t="s">
        <v>19</v>
      </c>
      <c r="F391" s="233" t="s">
        <v>139</v>
      </c>
      <c r="G391" s="231"/>
      <c r="H391" s="234">
        <v>147.77000000000001</v>
      </c>
      <c r="I391" s="235"/>
      <c r="J391" s="231"/>
      <c r="K391" s="231"/>
      <c r="L391" s="236"/>
      <c r="M391" s="237"/>
      <c r="N391" s="238"/>
      <c r="O391" s="238"/>
      <c r="P391" s="238"/>
      <c r="Q391" s="238"/>
      <c r="R391" s="238"/>
      <c r="S391" s="238"/>
      <c r="T391" s="23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40" t="s">
        <v>136</v>
      </c>
      <c r="AU391" s="240" t="s">
        <v>79</v>
      </c>
      <c r="AV391" s="14" t="s">
        <v>130</v>
      </c>
      <c r="AW391" s="14" t="s">
        <v>33</v>
      </c>
      <c r="AX391" s="14" t="s">
        <v>77</v>
      </c>
      <c r="AY391" s="240" t="s">
        <v>123</v>
      </c>
    </row>
    <row r="392" s="2" customFormat="1" ht="16.5" customHeight="1">
      <c r="A392" s="40"/>
      <c r="B392" s="41"/>
      <c r="C392" s="199" t="s">
        <v>435</v>
      </c>
      <c r="D392" s="199" t="s">
        <v>125</v>
      </c>
      <c r="E392" s="200" t="s">
        <v>436</v>
      </c>
      <c r="F392" s="201" t="s">
        <v>437</v>
      </c>
      <c r="G392" s="202" t="s">
        <v>200</v>
      </c>
      <c r="H392" s="203">
        <v>724.55100000000004</v>
      </c>
      <c r="I392" s="204"/>
      <c r="J392" s="205">
        <f>ROUND(I392*H392,2)</f>
        <v>0</v>
      </c>
      <c r="K392" s="201" t="s">
        <v>129</v>
      </c>
      <c r="L392" s="46"/>
      <c r="M392" s="206" t="s">
        <v>19</v>
      </c>
      <c r="N392" s="207" t="s">
        <v>43</v>
      </c>
      <c r="O392" s="86"/>
      <c r="P392" s="208">
        <f>O392*H392</f>
        <v>0</v>
      </c>
      <c r="Q392" s="208">
        <v>0</v>
      </c>
      <c r="R392" s="208">
        <f>Q392*H392</f>
        <v>0</v>
      </c>
      <c r="S392" s="208">
        <v>0</v>
      </c>
      <c r="T392" s="209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0" t="s">
        <v>130</v>
      </c>
      <c r="AT392" s="210" t="s">
        <v>125</v>
      </c>
      <c r="AU392" s="210" t="s">
        <v>79</v>
      </c>
      <c r="AY392" s="19" t="s">
        <v>123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9" t="s">
        <v>77</v>
      </c>
      <c r="BK392" s="211">
        <f>ROUND(I392*H392,2)</f>
        <v>0</v>
      </c>
      <c r="BL392" s="19" t="s">
        <v>130</v>
      </c>
      <c r="BM392" s="210" t="s">
        <v>438</v>
      </c>
    </row>
    <row r="393" s="2" customFormat="1">
      <c r="A393" s="40"/>
      <c r="B393" s="41"/>
      <c r="C393" s="42"/>
      <c r="D393" s="212" t="s">
        <v>132</v>
      </c>
      <c r="E393" s="42"/>
      <c r="F393" s="213" t="s">
        <v>439</v>
      </c>
      <c r="G393" s="42"/>
      <c r="H393" s="42"/>
      <c r="I393" s="214"/>
      <c r="J393" s="42"/>
      <c r="K393" s="42"/>
      <c r="L393" s="46"/>
      <c r="M393" s="215"/>
      <c r="N393" s="216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132</v>
      </c>
      <c r="AU393" s="19" t="s">
        <v>79</v>
      </c>
    </row>
    <row r="394" s="2" customFormat="1">
      <c r="A394" s="40"/>
      <c r="B394" s="41"/>
      <c r="C394" s="42"/>
      <c r="D394" s="217" t="s">
        <v>134</v>
      </c>
      <c r="E394" s="42"/>
      <c r="F394" s="218" t="s">
        <v>440</v>
      </c>
      <c r="G394" s="42"/>
      <c r="H394" s="42"/>
      <c r="I394" s="214"/>
      <c r="J394" s="42"/>
      <c r="K394" s="42"/>
      <c r="L394" s="46"/>
      <c r="M394" s="215"/>
      <c r="N394" s="216"/>
      <c r="O394" s="86"/>
      <c r="P394" s="86"/>
      <c r="Q394" s="86"/>
      <c r="R394" s="86"/>
      <c r="S394" s="86"/>
      <c r="T394" s="87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T394" s="19" t="s">
        <v>134</v>
      </c>
      <c r="AU394" s="19" t="s">
        <v>79</v>
      </c>
    </row>
    <row r="395" s="13" customFormat="1">
      <c r="A395" s="13"/>
      <c r="B395" s="219"/>
      <c r="C395" s="220"/>
      <c r="D395" s="212" t="s">
        <v>136</v>
      </c>
      <c r="E395" s="221" t="s">
        <v>19</v>
      </c>
      <c r="F395" s="222" t="s">
        <v>441</v>
      </c>
      <c r="G395" s="220"/>
      <c r="H395" s="223">
        <v>121.17700000000001</v>
      </c>
      <c r="I395" s="224"/>
      <c r="J395" s="220"/>
      <c r="K395" s="220"/>
      <c r="L395" s="225"/>
      <c r="M395" s="226"/>
      <c r="N395" s="227"/>
      <c r="O395" s="227"/>
      <c r="P395" s="227"/>
      <c r="Q395" s="227"/>
      <c r="R395" s="227"/>
      <c r="S395" s="227"/>
      <c r="T395" s="22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29" t="s">
        <v>136</v>
      </c>
      <c r="AU395" s="229" t="s">
        <v>79</v>
      </c>
      <c r="AV395" s="13" t="s">
        <v>79</v>
      </c>
      <c r="AW395" s="13" t="s">
        <v>33</v>
      </c>
      <c r="AX395" s="13" t="s">
        <v>72</v>
      </c>
      <c r="AY395" s="229" t="s">
        <v>123</v>
      </c>
    </row>
    <row r="396" s="13" customFormat="1">
      <c r="A396" s="13"/>
      <c r="B396" s="219"/>
      <c r="C396" s="220"/>
      <c r="D396" s="212" t="s">
        <v>136</v>
      </c>
      <c r="E396" s="221" t="s">
        <v>19</v>
      </c>
      <c r="F396" s="222" t="s">
        <v>442</v>
      </c>
      <c r="G396" s="220"/>
      <c r="H396" s="223">
        <v>122.434</v>
      </c>
      <c r="I396" s="224"/>
      <c r="J396" s="220"/>
      <c r="K396" s="220"/>
      <c r="L396" s="225"/>
      <c r="M396" s="226"/>
      <c r="N396" s="227"/>
      <c r="O396" s="227"/>
      <c r="P396" s="227"/>
      <c r="Q396" s="227"/>
      <c r="R396" s="227"/>
      <c r="S396" s="227"/>
      <c r="T396" s="22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29" t="s">
        <v>136</v>
      </c>
      <c r="AU396" s="229" t="s">
        <v>79</v>
      </c>
      <c r="AV396" s="13" t="s">
        <v>79</v>
      </c>
      <c r="AW396" s="13" t="s">
        <v>33</v>
      </c>
      <c r="AX396" s="13" t="s">
        <v>72</v>
      </c>
      <c r="AY396" s="229" t="s">
        <v>123</v>
      </c>
    </row>
    <row r="397" s="13" customFormat="1">
      <c r="A397" s="13"/>
      <c r="B397" s="219"/>
      <c r="C397" s="220"/>
      <c r="D397" s="212" t="s">
        <v>136</v>
      </c>
      <c r="E397" s="221" t="s">
        <v>19</v>
      </c>
      <c r="F397" s="222" t="s">
        <v>443</v>
      </c>
      <c r="G397" s="220"/>
      <c r="H397" s="223">
        <v>264.03800000000001</v>
      </c>
      <c r="I397" s="224"/>
      <c r="J397" s="220"/>
      <c r="K397" s="220"/>
      <c r="L397" s="225"/>
      <c r="M397" s="226"/>
      <c r="N397" s="227"/>
      <c r="O397" s="227"/>
      <c r="P397" s="227"/>
      <c r="Q397" s="227"/>
      <c r="R397" s="227"/>
      <c r="S397" s="227"/>
      <c r="T397" s="228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29" t="s">
        <v>136</v>
      </c>
      <c r="AU397" s="229" t="s">
        <v>79</v>
      </c>
      <c r="AV397" s="13" t="s">
        <v>79</v>
      </c>
      <c r="AW397" s="13" t="s">
        <v>33</v>
      </c>
      <c r="AX397" s="13" t="s">
        <v>72</v>
      </c>
      <c r="AY397" s="229" t="s">
        <v>123</v>
      </c>
    </row>
    <row r="398" s="13" customFormat="1">
      <c r="A398" s="13"/>
      <c r="B398" s="219"/>
      <c r="C398" s="220"/>
      <c r="D398" s="212" t="s">
        <v>136</v>
      </c>
      <c r="E398" s="221" t="s">
        <v>19</v>
      </c>
      <c r="F398" s="222" t="s">
        <v>444</v>
      </c>
      <c r="G398" s="220"/>
      <c r="H398" s="223">
        <v>137.80000000000001</v>
      </c>
      <c r="I398" s="224"/>
      <c r="J398" s="220"/>
      <c r="K398" s="220"/>
      <c r="L398" s="225"/>
      <c r="M398" s="226"/>
      <c r="N398" s="227"/>
      <c r="O398" s="227"/>
      <c r="P398" s="227"/>
      <c r="Q398" s="227"/>
      <c r="R398" s="227"/>
      <c r="S398" s="227"/>
      <c r="T398" s="228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9" t="s">
        <v>136</v>
      </c>
      <c r="AU398" s="229" t="s">
        <v>79</v>
      </c>
      <c r="AV398" s="13" t="s">
        <v>79</v>
      </c>
      <c r="AW398" s="13" t="s">
        <v>33</v>
      </c>
      <c r="AX398" s="13" t="s">
        <v>72</v>
      </c>
      <c r="AY398" s="229" t="s">
        <v>123</v>
      </c>
    </row>
    <row r="399" s="13" customFormat="1">
      <c r="A399" s="13"/>
      <c r="B399" s="219"/>
      <c r="C399" s="220"/>
      <c r="D399" s="212" t="s">
        <v>136</v>
      </c>
      <c r="E399" s="221" t="s">
        <v>19</v>
      </c>
      <c r="F399" s="222" t="s">
        <v>289</v>
      </c>
      <c r="G399" s="220"/>
      <c r="H399" s="223">
        <v>58.862000000000002</v>
      </c>
      <c r="I399" s="224"/>
      <c r="J399" s="220"/>
      <c r="K399" s="220"/>
      <c r="L399" s="225"/>
      <c r="M399" s="226"/>
      <c r="N399" s="227"/>
      <c r="O399" s="227"/>
      <c r="P399" s="227"/>
      <c r="Q399" s="227"/>
      <c r="R399" s="227"/>
      <c r="S399" s="227"/>
      <c r="T399" s="228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29" t="s">
        <v>136</v>
      </c>
      <c r="AU399" s="229" t="s">
        <v>79</v>
      </c>
      <c r="AV399" s="13" t="s">
        <v>79</v>
      </c>
      <c r="AW399" s="13" t="s">
        <v>33</v>
      </c>
      <c r="AX399" s="13" t="s">
        <v>72</v>
      </c>
      <c r="AY399" s="229" t="s">
        <v>123</v>
      </c>
    </row>
    <row r="400" s="13" customFormat="1">
      <c r="A400" s="13"/>
      <c r="B400" s="219"/>
      <c r="C400" s="220"/>
      <c r="D400" s="212" t="s">
        <v>136</v>
      </c>
      <c r="E400" s="221" t="s">
        <v>19</v>
      </c>
      <c r="F400" s="222" t="s">
        <v>256</v>
      </c>
      <c r="G400" s="220"/>
      <c r="H400" s="223">
        <v>15.039999999999999</v>
      </c>
      <c r="I400" s="224"/>
      <c r="J400" s="220"/>
      <c r="K400" s="220"/>
      <c r="L400" s="225"/>
      <c r="M400" s="226"/>
      <c r="N400" s="227"/>
      <c r="O400" s="227"/>
      <c r="P400" s="227"/>
      <c r="Q400" s="227"/>
      <c r="R400" s="227"/>
      <c r="S400" s="227"/>
      <c r="T400" s="22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29" t="s">
        <v>136</v>
      </c>
      <c r="AU400" s="229" t="s">
        <v>79</v>
      </c>
      <c r="AV400" s="13" t="s">
        <v>79</v>
      </c>
      <c r="AW400" s="13" t="s">
        <v>33</v>
      </c>
      <c r="AX400" s="13" t="s">
        <v>72</v>
      </c>
      <c r="AY400" s="229" t="s">
        <v>123</v>
      </c>
    </row>
    <row r="401" s="13" customFormat="1">
      <c r="A401" s="13"/>
      <c r="B401" s="219"/>
      <c r="C401" s="220"/>
      <c r="D401" s="212" t="s">
        <v>136</v>
      </c>
      <c r="E401" s="221" t="s">
        <v>19</v>
      </c>
      <c r="F401" s="222" t="s">
        <v>257</v>
      </c>
      <c r="G401" s="220"/>
      <c r="H401" s="223">
        <v>5.2000000000000002</v>
      </c>
      <c r="I401" s="224"/>
      <c r="J401" s="220"/>
      <c r="K401" s="220"/>
      <c r="L401" s="225"/>
      <c r="M401" s="226"/>
      <c r="N401" s="227"/>
      <c r="O401" s="227"/>
      <c r="P401" s="227"/>
      <c r="Q401" s="227"/>
      <c r="R401" s="227"/>
      <c r="S401" s="227"/>
      <c r="T401" s="22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29" t="s">
        <v>136</v>
      </c>
      <c r="AU401" s="229" t="s">
        <v>79</v>
      </c>
      <c r="AV401" s="13" t="s">
        <v>79</v>
      </c>
      <c r="AW401" s="13" t="s">
        <v>33</v>
      </c>
      <c r="AX401" s="13" t="s">
        <v>72</v>
      </c>
      <c r="AY401" s="229" t="s">
        <v>123</v>
      </c>
    </row>
    <row r="402" s="14" customFormat="1">
      <c r="A402" s="14"/>
      <c r="B402" s="230"/>
      <c r="C402" s="231"/>
      <c r="D402" s="212" t="s">
        <v>136</v>
      </c>
      <c r="E402" s="232" t="s">
        <v>19</v>
      </c>
      <c r="F402" s="233" t="s">
        <v>139</v>
      </c>
      <c r="G402" s="231"/>
      <c r="H402" s="234">
        <v>724.55100000000004</v>
      </c>
      <c r="I402" s="235"/>
      <c r="J402" s="231"/>
      <c r="K402" s="231"/>
      <c r="L402" s="236"/>
      <c r="M402" s="237"/>
      <c r="N402" s="238"/>
      <c r="O402" s="238"/>
      <c r="P402" s="238"/>
      <c r="Q402" s="238"/>
      <c r="R402" s="238"/>
      <c r="S402" s="238"/>
      <c r="T402" s="23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0" t="s">
        <v>136</v>
      </c>
      <c r="AU402" s="240" t="s">
        <v>79</v>
      </c>
      <c r="AV402" s="14" t="s">
        <v>130</v>
      </c>
      <c r="AW402" s="14" t="s">
        <v>33</v>
      </c>
      <c r="AX402" s="14" t="s">
        <v>77</v>
      </c>
      <c r="AY402" s="240" t="s">
        <v>123</v>
      </c>
    </row>
    <row r="403" s="2" customFormat="1" ht="24.15" customHeight="1">
      <c r="A403" s="40"/>
      <c r="B403" s="41"/>
      <c r="C403" s="199" t="s">
        <v>445</v>
      </c>
      <c r="D403" s="199" t="s">
        <v>125</v>
      </c>
      <c r="E403" s="200" t="s">
        <v>446</v>
      </c>
      <c r="F403" s="201" t="s">
        <v>447</v>
      </c>
      <c r="G403" s="202" t="s">
        <v>200</v>
      </c>
      <c r="H403" s="203">
        <v>31.248000000000001</v>
      </c>
      <c r="I403" s="204"/>
      <c r="J403" s="205">
        <f>ROUND(I403*H403,2)</f>
        <v>0</v>
      </c>
      <c r="K403" s="201" t="s">
        <v>129</v>
      </c>
      <c r="L403" s="46"/>
      <c r="M403" s="206" t="s">
        <v>19</v>
      </c>
      <c r="N403" s="207" t="s">
        <v>43</v>
      </c>
      <c r="O403" s="86"/>
      <c r="P403" s="208">
        <f>O403*H403</f>
        <v>0</v>
      </c>
      <c r="Q403" s="208">
        <v>0.23973</v>
      </c>
      <c r="R403" s="208">
        <f>Q403*H403</f>
        <v>7.4910830400000004</v>
      </c>
      <c r="S403" s="208">
        <v>0</v>
      </c>
      <c r="T403" s="209">
        <f>S403*H403</f>
        <v>0</v>
      </c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R403" s="210" t="s">
        <v>130</v>
      </c>
      <c r="AT403" s="210" t="s">
        <v>125</v>
      </c>
      <c r="AU403" s="210" t="s">
        <v>79</v>
      </c>
      <c r="AY403" s="19" t="s">
        <v>123</v>
      </c>
      <c r="BE403" s="211">
        <f>IF(N403="základní",J403,0)</f>
        <v>0</v>
      </c>
      <c r="BF403" s="211">
        <f>IF(N403="snížená",J403,0)</f>
        <v>0</v>
      </c>
      <c r="BG403" s="211">
        <f>IF(N403="zákl. přenesená",J403,0)</f>
        <v>0</v>
      </c>
      <c r="BH403" s="211">
        <f>IF(N403="sníž. přenesená",J403,0)</f>
        <v>0</v>
      </c>
      <c r="BI403" s="211">
        <f>IF(N403="nulová",J403,0)</f>
        <v>0</v>
      </c>
      <c r="BJ403" s="19" t="s">
        <v>77</v>
      </c>
      <c r="BK403" s="211">
        <f>ROUND(I403*H403,2)</f>
        <v>0</v>
      </c>
      <c r="BL403" s="19" t="s">
        <v>130</v>
      </c>
      <c r="BM403" s="210" t="s">
        <v>448</v>
      </c>
    </row>
    <row r="404" s="2" customFormat="1">
      <c r="A404" s="40"/>
      <c r="B404" s="41"/>
      <c r="C404" s="42"/>
      <c r="D404" s="212" t="s">
        <v>132</v>
      </c>
      <c r="E404" s="42"/>
      <c r="F404" s="213" t="s">
        <v>449</v>
      </c>
      <c r="G404" s="42"/>
      <c r="H404" s="42"/>
      <c r="I404" s="214"/>
      <c r="J404" s="42"/>
      <c r="K404" s="42"/>
      <c r="L404" s="46"/>
      <c r="M404" s="215"/>
      <c r="N404" s="216"/>
      <c r="O404" s="86"/>
      <c r="P404" s="86"/>
      <c r="Q404" s="86"/>
      <c r="R404" s="86"/>
      <c r="S404" s="86"/>
      <c r="T404" s="87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T404" s="19" t="s">
        <v>132</v>
      </c>
      <c r="AU404" s="19" t="s">
        <v>79</v>
      </c>
    </row>
    <row r="405" s="2" customFormat="1">
      <c r="A405" s="40"/>
      <c r="B405" s="41"/>
      <c r="C405" s="42"/>
      <c r="D405" s="217" t="s">
        <v>134</v>
      </c>
      <c r="E405" s="42"/>
      <c r="F405" s="218" t="s">
        <v>450</v>
      </c>
      <c r="G405" s="42"/>
      <c r="H405" s="42"/>
      <c r="I405" s="214"/>
      <c r="J405" s="42"/>
      <c r="K405" s="42"/>
      <c r="L405" s="46"/>
      <c r="M405" s="215"/>
      <c r="N405" s="216"/>
      <c r="O405" s="86"/>
      <c r="P405" s="86"/>
      <c r="Q405" s="86"/>
      <c r="R405" s="86"/>
      <c r="S405" s="86"/>
      <c r="T405" s="87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T405" s="19" t="s">
        <v>134</v>
      </c>
      <c r="AU405" s="19" t="s">
        <v>79</v>
      </c>
    </row>
    <row r="406" s="13" customFormat="1">
      <c r="A406" s="13"/>
      <c r="B406" s="219"/>
      <c r="C406" s="220"/>
      <c r="D406" s="212" t="s">
        <v>136</v>
      </c>
      <c r="E406" s="221" t="s">
        <v>19</v>
      </c>
      <c r="F406" s="222" t="s">
        <v>451</v>
      </c>
      <c r="G406" s="220"/>
      <c r="H406" s="223">
        <v>31.248000000000001</v>
      </c>
      <c r="I406" s="224"/>
      <c r="J406" s="220"/>
      <c r="K406" s="220"/>
      <c r="L406" s="225"/>
      <c r="M406" s="226"/>
      <c r="N406" s="227"/>
      <c r="O406" s="227"/>
      <c r="P406" s="227"/>
      <c r="Q406" s="227"/>
      <c r="R406" s="227"/>
      <c r="S406" s="227"/>
      <c r="T406" s="228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29" t="s">
        <v>136</v>
      </c>
      <c r="AU406" s="229" t="s">
        <v>79</v>
      </c>
      <c r="AV406" s="13" t="s">
        <v>79</v>
      </c>
      <c r="AW406" s="13" t="s">
        <v>33</v>
      </c>
      <c r="AX406" s="13" t="s">
        <v>77</v>
      </c>
      <c r="AY406" s="229" t="s">
        <v>123</v>
      </c>
    </row>
    <row r="407" s="2" customFormat="1" ht="24.15" customHeight="1">
      <c r="A407" s="40"/>
      <c r="B407" s="41"/>
      <c r="C407" s="199" t="s">
        <v>452</v>
      </c>
      <c r="D407" s="199" t="s">
        <v>125</v>
      </c>
      <c r="E407" s="200" t="s">
        <v>453</v>
      </c>
      <c r="F407" s="201" t="s">
        <v>454</v>
      </c>
      <c r="G407" s="202" t="s">
        <v>240</v>
      </c>
      <c r="H407" s="203">
        <v>78.120000000000005</v>
      </c>
      <c r="I407" s="204"/>
      <c r="J407" s="205">
        <f>ROUND(I407*H407,2)</f>
        <v>0</v>
      </c>
      <c r="K407" s="201" t="s">
        <v>129</v>
      </c>
      <c r="L407" s="46"/>
      <c r="M407" s="206" t="s">
        <v>19</v>
      </c>
      <c r="N407" s="207" t="s">
        <v>43</v>
      </c>
      <c r="O407" s="86"/>
      <c r="P407" s="208">
        <f>O407*H407</f>
        <v>0</v>
      </c>
      <c r="Q407" s="208">
        <v>0.19663</v>
      </c>
      <c r="R407" s="208">
        <f>Q407*H407</f>
        <v>15.360735600000002</v>
      </c>
      <c r="S407" s="208">
        <v>0</v>
      </c>
      <c r="T407" s="209">
        <f>S407*H407</f>
        <v>0</v>
      </c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R407" s="210" t="s">
        <v>130</v>
      </c>
      <c r="AT407" s="210" t="s">
        <v>125</v>
      </c>
      <c r="AU407" s="210" t="s">
        <v>79</v>
      </c>
      <c r="AY407" s="19" t="s">
        <v>123</v>
      </c>
      <c r="BE407" s="211">
        <f>IF(N407="základní",J407,0)</f>
        <v>0</v>
      </c>
      <c r="BF407" s="211">
        <f>IF(N407="snížená",J407,0)</f>
        <v>0</v>
      </c>
      <c r="BG407" s="211">
        <f>IF(N407="zákl. přenesená",J407,0)</f>
        <v>0</v>
      </c>
      <c r="BH407" s="211">
        <f>IF(N407="sníž. přenesená",J407,0)</f>
        <v>0</v>
      </c>
      <c r="BI407" s="211">
        <f>IF(N407="nulová",J407,0)</f>
        <v>0</v>
      </c>
      <c r="BJ407" s="19" t="s">
        <v>77</v>
      </c>
      <c r="BK407" s="211">
        <f>ROUND(I407*H407,2)</f>
        <v>0</v>
      </c>
      <c r="BL407" s="19" t="s">
        <v>130</v>
      </c>
      <c r="BM407" s="210" t="s">
        <v>455</v>
      </c>
    </row>
    <row r="408" s="2" customFormat="1">
      <c r="A408" s="40"/>
      <c r="B408" s="41"/>
      <c r="C408" s="42"/>
      <c r="D408" s="212" t="s">
        <v>132</v>
      </c>
      <c r="E408" s="42"/>
      <c r="F408" s="213" t="s">
        <v>456</v>
      </c>
      <c r="G408" s="42"/>
      <c r="H408" s="42"/>
      <c r="I408" s="214"/>
      <c r="J408" s="42"/>
      <c r="K408" s="42"/>
      <c r="L408" s="46"/>
      <c r="M408" s="215"/>
      <c r="N408" s="216"/>
      <c r="O408" s="86"/>
      <c r="P408" s="86"/>
      <c r="Q408" s="86"/>
      <c r="R408" s="86"/>
      <c r="S408" s="86"/>
      <c r="T408" s="87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T408" s="19" t="s">
        <v>132</v>
      </c>
      <c r="AU408" s="19" t="s">
        <v>79</v>
      </c>
    </row>
    <row r="409" s="2" customFormat="1">
      <c r="A409" s="40"/>
      <c r="B409" s="41"/>
      <c r="C409" s="42"/>
      <c r="D409" s="217" t="s">
        <v>134</v>
      </c>
      <c r="E409" s="42"/>
      <c r="F409" s="218" t="s">
        <v>457</v>
      </c>
      <c r="G409" s="42"/>
      <c r="H409" s="42"/>
      <c r="I409" s="214"/>
      <c r="J409" s="42"/>
      <c r="K409" s="42"/>
      <c r="L409" s="46"/>
      <c r="M409" s="215"/>
      <c r="N409" s="216"/>
      <c r="O409" s="86"/>
      <c r="P409" s="86"/>
      <c r="Q409" s="86"/>
      <c r="R409" s="86"/>
      <c r="S409" s="86"/>
      <c r="T409" s="87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T409" s="19" t="s">
        <v>134</v>
      </c>
      <c r="AU409" s="19" t="s">
        <v>79</v>
      </c>
    </row>
    <row r="410" s="13" customFormat="1">
      <c r="A410" s="13"/>
      <c r="B410" s="219"/>
      <c r="C410" s="220"/>
      <c r="D410" s="212" t="s">
        <v>136</v>
      </c>
      <c r="E410" s="221" t="s">
        <v>19</v>
      </c>
      <c r="F410" s="222" t="s">
        <v>458</v>
      </c>
      <c r="G410" s="220"/>
      <c r="H410" s="223">
        <v>78.120000000000005</v>
      </c>
      <c r="I410" s="224"/>
      <c r="J410" s="220"/>
      <c r="K410" s="220"/>
      <c r="L410" s="225"/>
      <c r="M410" s="226"/>
      <c r="N410" s="227"/>
      <c r="O410" s="227"/>
      <c r="P410" s="227"/>
      <c r="Q410" s="227"/>
      <c r="R410" s="227"/>
      <c r="S410" s="227"/>
      <c r="T410" s="228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29" t="s">
        <v>136</v>
      </c>
      <c r="AU410" s="229" t="s">
        <v>79</v>
      </c>
      <c r="AV410" s="13" t="s">
        <v>79</v>
      </c>
      <c r="AW410" s="13" t="s">
        <v>33</v>
      </c>
      <c r="AX410" s="13" t="s">
        <v>77</v>
      </c>
      <c r="AY410" s="229" t="s">
        <v>123</v>
      </c>
    </row>
    <row r="411" s="2" customFormat="1" ht="24.15" customHeight="1">
      <c r="A411" s="40"/>
      <c r="B411" s="41"/>
      <c r="C411" s="199" t="s">
        <v>459</v>
      </c>
      <c r="D411" s="199" t="s">
        <v>125</v>
      </c>
      <c r="E411" s="200" t="s">
        <v>460</v>
      </c>
      <c r="F411" s="201" t="s">
        <v>461</v>
      </c>
      <c r="G411" s="202" t="s">
        <v>462</v>
      </c>
      <c r="H411" s="203">
        <v>6</v>
      </c>
      <c r="I411" s="204"/>
      <c r="J411" s="205">
        <f>ROUND(I411*H411,2)</f>
        <v>0</v>
      </c>
      <c r="K411" s="201" t="s">
        <v>129</v>
      </c>
      <c r="L411" s="46"/>
      <c r="M411" s="206" t="s">
        <v>19</v>
      </c>
      <c r="N411" s="207" t="s">
        <v>43</v>
      </c>
      <c r="O411" s="86"/>
      <c r="P411" s="208">
        <f>O411*H411</f>
        <v>0</v>
      </c>
      <c r="Q411" s="208">
        <v>0</v>
      </c>
      <c r="R411" s="208">
        <f>Q411*H411</f>
        <v>0</v>
      </c>
      <c r="S411" s="208">
        <v>0</v>
      </c>
      <c r="T411" s="209">
        <f>S411*H411</f>
        <v>0</v>
      </c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R411" s="210" t="s">
        <v>228</v>
      </c>
      <c r="AT411" s="210" t="s">
        <v>125</v>
      </c>
      <c r="AU411" s="210" t="s">
        <v>79</v>
      </c>
      <c r="AY411" s="19" t="s">
        <v>123</v>
      </c>
      <c r="BE411" s="211">
        <f>IF(N411="základní",J411,0)</f>
        <v>0</v>
      </c>
      <c r="BF411" s="211">
        <f>IF(N411="snížená",J411,0)</f>
        <v>0</v>
      </c>
      <c r="BG411" s="211">
        <f>IF(N411="zákl. přenesená",J411,0)</f>
        <v>0</v>
      </c>
      <c r="BH411" s="211">
        <f>IF(N411="sníž. přenesená",J411,0)</f>
        <v>0</v>
      </c>
      <c r="BI411" s="211">
        <f>IF(N411="nulová",J411,0)</f>
        <v>0</v>
      </c>
      <c r="BJ411" s="19" t="s">
        <v>77</v>
      </c>
      <c r="BK411" s="211">
        <f>ROUND(I411*H411,2)</f>
        <v>0</v>
      </c>
      <c r="BL411" s="19" t="s">
        <v>228</v>
      </c>
      <c r="BM411" s="210" t="s">
        <v>463</v>
      </c>
    </row>
    <row r="412" s="2" customFormat="1">
      <c r="A412" s="40"/>
      <c r="B412" s="41"/>
      <c r="C412" s="42"/>
      <c r="D412" s="212" t="s">
        <v>132</v>
      </c>
      <c r="E412" s="42"/>
      <c r="F412" s="213" t="s">
        <v>464</v>
      </c>
      <c r="G412" s="42"/>
      <c r="H412" s="42"/>
      <c r="I412" s="214"/>
      <c r="J412" s="42"/>
      <c r="K412" s="42"/>
      <c r="L412" s="46"/>
      <c r="M412" s="215"/>
      <c r="N412" s="216"/>
      <c r="O412" s="86"/>
      <c r="P412" s="86"/>
      <c r="Q412" s="86"/>
      <c r="R412" s="86"/>
      <c r="S412" s="86"/>
      <c r="T412" s="87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T412" s="19" t="s">
        <v>132</v>
      </c>
      <c r="AU412" s="19" t="s">
        <v>79</v>
      </c>
    </row>
    <row r="413" s="2" customFormat="1">
      <c r="A413" s="40"/>
      <c r="B413" s="41"/>
      <c r="C413" s="42"/>
      <c r="D413" s="217" t="s">
        <v>134</v>
      </c>
      <c r="E413" s="42"/>
      <c r="F413" s="218" t="s">
        <v>465</v>
      </c>
      <c r="G413" s="42"/>
      <c r="H413" s="42"/>
      <c r="I413" s="214"/>
      <c r="J413" s="42"/>
      <c r="K413" s="42"/>
      <c r="L413" s="46"/>
      <c r="M413" s="215"/>
      <c r="N413" s="216"/>
      <c r="O413" s="86"/>
      <c r="P413" s="86"/>
      <c r="Q413" s="86"/>
      <c r="R413" s="86"/>
      <c r="S413" s="86"/>
      <c r="T413" s="87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T413" s="19" t="s">
        <v>134</v>
      </c>
      <c r="AU413" s="19" t="s">
        <v>79</v>
      </c>
    </row>
    <row r="414" s="2" customFormat="1" ht="16.5" customHeight="1">
      <c r="A414" s="40"/>
      <c r="B414" s="41"/>
      <c r="C414" s="241" t="s">
        <v>466</v>
      </c>
      <c r="D414" s="241" t="s">
        <v>191</v>
      </c>
      <c r="E414" s="242" t="s">
        <v>467</v>
      </c>
      <c r="F414" s="243" t="s">
        <v>468</v>
      </c>
      <c r="G414" s="244" t="s">
        <v>462</v>
      </c>
      <c r="H414" s="245">
        <v>6</v>
      </c>
      <c r="I414" s="246"/>
      <c r="J414" s="247">
        <f>ROUND(I414*H414,2)</f>
        <v>0</v>
      </c>
      <c r="K414" s="243" t="s">
        <v>129</v>
      </c>
      <c r="L414" s="248"/>
      <c r="M414" s="249" t="s">
        <v>19</v>
      </c>
      <c r="N414" s="250" t="s">
        <v>43</v>
      </c>
      <c r="O414" s="86"/>
      <c r="P414" s="208">
        <f>O414*H414</f>
        <v>0</v>
      </c>
      <c r="Q414" s="208">
        <v>0.00046000000000000001</v>
      </c>
      <c r="R414" s="208">
        <f>Q414*H414</f>
        <v>0.0027600000000000003</v>
      </c>
      <c r="S414" s="208">
        <v>0</v>
      </c>
      <c r="T414" s="209">
        <f>S414*H414</f>
        <v>0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0" t="s">
        <v>371</v>
      </c>
      <c r="AT414" s="210" t="s">
        <v>191</v>
      </c>
      <c r="AU414" s="210" t="s">
        <v>79</v>
      </c>
      <c r="AY414" s="19" t="s">
        <v>123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19" t="s">
        <v>77</v>
      </c>
      <c r="BK414" s="211">
        <f>ROUND(I414*H414,2)</f>
        <v>0</v>
      </c>
      <c r="BL414" s="19" t="s">
        <v>228</v>
      </c>
      <c r="BM414" s="210" t="s">
        <v>469</v>
      </c>
    </row>
    <row r="415" s="2" customFormat="1">
      <c r="A415" s="40"/>
      <c r="B415" s="41"/>
      <c r="C415" s="42"/>
      <c r="D415" s="212" t="s">
        <v>132</v>
      </c>
      <c r="E415" s="42"/>
      <c r="F415" s="213" t="s">
        <v>468</v>
      </c>
      <c r="G415" s="42"/>
      <c r="H415" s="42"/>
      <c r="I415" s="214"/>
      <c r="J415" s="42"/>
      <c r="K415" s="42"/>
      <c r="L415" s="46"/>
      <c r="M415" s="215"/>
      <c r="N415" s="216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132</v>
      </c>
      <c r="AU415" s="19" t="s">
        <v>79</v>
      </c>
    </row>
    <row r="416" s="2" customFormat="1" ht="24.15" customHeight="1">
      <c r="A416" s="40"/>
      <c r="B416" s="41"/>
      <c r="C416" s="199" t="s">
        <v>470</v>
      </c>
      <c r="D416" s="199" t="s">
        <v>125</v>
      </c>
      <c r="E416" s="200" t="s">
        <v>471</v>
      </c>
      <c r="F416" s="201" t="s">
        <v>472</v>
      </c>
      <c r="G416" s="202" t="s">
        <v>462</v>
      </c>
      <c r="H416" s="203">
        <v>6</v>
      </c>
      <c r="I416" s="204"/>
      <c r="J416" s="205">
        <f>ROUND(I416*H416,2)</f>
        <v>0</v>
      </c>
      <c r="K416" s="201" t="s">
        <v>129</v>
      </c>
      <c r="L416" s="46"/>
      <c r="M416" s="206" t="s">
        <v>19</v>
      </c>
      <c r="N416" s="207" t="s">
        <v>43</v>
      </c>
      <c r="O416" s="86"/>
      <c r="P416" s="208">
        <f>O416*H416</f>
        <v>0</v>
      </c>
      <c r="Q416" s="208">
        <v>0</v>
      </c>
      <c r="R416" s="208">
        <f>Q416*H416</f>
        <v>0</v>
      </c>
      <c r="S416" s="208">
        <v>0</v>
      </c>
      <c r="T416" s="209">
        <f>S416*H416</f>
        <v>0</v>
      </c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R416" s="210" t="s">
        <v>228</v>
      </c>
      <c r="AT416" s="210" t="s">
        <v>125</v>
      </c>
      <c r="AU416" s="210" t="s">
        <v>79</v>
      </c>
      <c r="AY416" s="19" t="s">
        <v>123</v>
      </c>
      <c r="BE416" s="211">
        <f>IF(N416="základní",J416,0)</f>
        <v>0</v>
      </c>
      <c r="BF416" s="211">
        <f>IF(N416="snížená",J416,0)</f>
        <v>0</v>
      </c>
      <c r="BG416" s="211">
        <f>IF(N416="zákl. přenesená",J416,0)</f>
        <v>0</v>
      </c>
      <c r="BH416" s="211">
        <f>IF(N416="sníž. přenesená",J416,0)</f>
        <v>0</v>
      </c>
      <c r="BI416" s="211">
        <f>IF(N416="nulová",J416,0)</f>
        <v>0</v>
      </c>
      <c r="BJ416" s="19" t="s">
        <v>77</v>
      </c>
      <c r="BK416" s="211">
        <f>ROUND(I416*H416,2)</f>
        <v>0</v>
      </c>
      <c r="BL416" s="19" t="s">
        <v>228</v>
      </c>
      <c r="BM416" s="210" t="s">
        <v>473</v>
      </c>
    </row>
    <row r="417" s="2" customFormat="1">
      <c r="A417" s="40"/>
      <c r="B417" s="41"/>
      <c r="C417" s="42"/>
      <c r="D417" s="212" t="s">
        <v>132</v>
      </c>
      <c r="E417" s="42"/>
      <c r="F417" s="213" t="s">
        <v>474</v>
      </c>
      <c r="G417" s="42"/>
      <c r="H417" s="42"/>
      <c r="I417" s="214"/>
      <c r="J417" s="42"/>
      <c r="K417" s="42"/>
      <c r="L417" s="46"/>
      <c r="M417" s="215"/>
      <c r="N417" s="216"/>
      <c r="O417" s="86"/>
      <c r="P417" s="86"/>
      <c r="Q417" s="86"/>
      <c r="R417" s="86"/>
      <c r="S417" s="86"/>
      <c r="T417" s="87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T417" s="19" t="s">
        <v>132</v>
      </c>
      <c r="AU417" s="19" t="s">
        <v>79</v>
      </c>
    </row>
    <row r="418" s="2" customFormat="1">
      <c r="A418" s="40"/>
      <c r="B418" s="41"/>
      <c r="C418" s="42"/>
      <c r="D418" s="217" t="s">
        <v>134</v>
      </c>
      <c r="E418" s="42"/>
      <c r="F418" s="218" t="s">
        <v>475</v>
      </c>
      <c r="G418" s="42"/>
      <c r="H418" s="42"/>
      <c r="I418" s="214"/>
      <c r="J418" s="42"/>
      <c r="K418" s="42"/>
      <c r="L418" s="46"/>
      <c r="M418" s="215"/>
      <c r="N418" s="216"/>
      <c r="O418" s="86"/>
      <c r="P418" s="86"/>
      <c r="Q418" s="86"/>
      <c r="R418" s="86"/>
      <c r="S418" s="86"/>
      <c r="T418" s="87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T418" s="19" t="s">
        <v>134</v>
      </c>
      <c r="AU418" s="19" t="s">
        <v>79</v>
      </c>
    </row>
    <row r="419" s="2" customFormat="1" ht="21.75" customHeight="1">
      <c r="A419" s="40"/>
      <c r="B419" s="41"/>
      <c r="C419" s="241" t="s">
        <v>476</v>
      </c>
      <c r="D419" s="241" t="s">
        <v>191</v>
      </c>
      <c r="E419" s="242" t="s">
        <v>477</v>
      </c>
      <c r="F419" s="243" t="s">
        <v>478</v>
      </c>
      <c r="G419" s="244" t="s">
        <v>240</v>
      </c>
      <c r="H419" s="245">
        <v>1.8</v>
      </c>
      <c r="I419" s="246"/>
      <c r="J419" s="247">
        <f>ROUND(I419*H419,2)</f>
        <v>0</v>
      </c>
      <c r="K419" s="243" t="s">
        <v>129</v>
      </c>
      <c r="L419" s="248"/>
      <c r="M419" s="249" t="s">
        <v>19</v>
      </c>
      <c r="N419" s="250" t="s">
        <v>43</v>
      </c>
      <c r="O419" s="86"/>
      <c r="P419" s="208">
        <f>O419*H419</f>
        <v>0</v>
      </c>
      <c r="Q419" s="208">
        <v>0.00108</v>
      </c>
      <c r="R419" s="208">
        <f>Q419*H419</f>
        <v>0.001944</v>
      </c>
      <c r="S419" s="208">
        <v>0</v>
      </c>
      <c r="T419" s="209">
        <f>S419*H419</f>
        <v>0</v>
      </c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R419" s="210" t="s">
        <v>371</v>
      </c>
      <c r="AT419" s="210" t="s">
        <v>191</v>
      </c>
      <c r="AU419" s="210" t="s">
        <v>79</v>
      </c>
      <c r="AY419" s="19" t="s">
        <v>123</v>
      </c>
      <c r="BE419" s="211">
        <f>IF(N419="základní",J419,0)</f>
        <v>0</v>
      </c>
      <c r="BF419" s="211">
        <f>IF(N419="snížená",J419,0)</f>
        <v>0</v>
      </c>
      <c r="BG419" s="211">
        <f>IF(N419="zákl. přenesená",J419,0)</f>
        <v>0</v>
      </c>
      <c r="BH419" s="211">
        <f>IF(N419="sníž. přenesená",J419,0)</f>
        <v>0</v>
      </c>
      <c r="BI419" s="211">
        <f>IF(N419="nulová",J419,0)</f>
        <v>0</v>
      </c>
      <c r="BJ419" s="19" t="s">
        <v>77</v>
      </c>
      <c r="BK419" s="211">
        <f>ROUND(I419*H419,2)</f>
        <v>0</v>
      </c>
      <c r="BL419" s="19" t="s">
        <v>228</v>
      </c>
      <c r="BM419" s="210" t="s">
        <v>479</v>
      </c>
    </row>
    <row r="420" s="2" customFormat="1">
      <c r="A420" s="40"/>
      <c r="B420" s="41"/>
      <c r="C420" s="42"/>
      <c r="D420" s="212" t="s">
        <v>132</v>
      </c>
      <c r="E420" s="42"/>
      <c r="F420" s="213" t="s">
        <v>478</v>
      </c>
      <c r="G420" s="42"/>
      <c r="H420" s="42"/>
      <c r="I420" s="214"/>
      <c r="J420" s="42"/>
      <c r="K420" s="42"/>
      <c r="L420" s="46"/>
      <c r="M420" s="215"/>
      <c r="N420" s="216"/>
      <c r="O420" s="86"/>
      <c r="P420" s="86"/>
      <c r="Q420" s="86"/>
      <c r="R420" s="86"/>
      <c r="S420" s="86"/>
      <c r="T420" s="87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T420" s="19" t="s">
        <v>132</v>
      </c>
      <c r="AU420" s="19" t="s">
        <v>79</v>
      </c>
    </row>
    <row r="421" s="12" customFormat="1" ht="22.8" customHeight="1">
      <c r="A421" s="12"/>
      <c r="B421" s="183"/>
      <c r="C421" s="184"/>
      <c r="D421" s="185" t="s">
        <v>71</v>
      </c>
      <c r="E421" s="197" t="s">
        <v>184</v>
      </c>
      <c r="F421" s="197" t="s">
        <v>480</v>
      </c>
      <c r="G421" s="184"/>
      <c r="H421" s="184"/>
      <c r="I421" s="187"/>
      <c r="J421" s="198">
        <f>BK421</f>
        <v>0</v>
      </c>
      <c r="K421" s="184"/>
      <c r="L421" s="189"/>
      <c r="M421" s="190"/>
      <c r="N421" s="191"/>
      <c r="O421" s="191"/>
      <c r="P421" s="192">
        <f>SUM(P422:P520)</f>
        <v>0</v>
      </c>
      <c r="Q421" s="191"/>
      <c r="R421" s="192">
        <f>SUM(R422:R520)</f>
        <v>0.74886527999999997</v>
      </c>
      <c r="S421" s="191"/>
      <c r="T421" s="193">
        <f>SUM(T422:T520)</f>
        <v>48.252380199999998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194" t="s">
        <v>77</v>
      </c>
      <c r="AT421" s="195" t="s">
        <v>71</v>
      </c>
      <c r="AU421" s="195" t="s">
        <v>77</v>
      </c>
      <c r="AY421" s="194" t="s">
        <v>123</v>
      </c>
      <c r="BK421" s="196">
        <f>SUM(BK422:BK520)</f>
        <v>0</v>
      </c>
    </row>
    <row r="422" s="2" customFormat="1" ht="37.8" customHeight="1">
      <c r="A422" s="40"/>
      <c r="B422" s="41"/>
      <c r="C422" s="199" t="s">
        <v>481</v>
      </c>
      <c r="D422" s="199" t="s">
        <v>125</v>
      </c>
      <c r="E422" s="200" t="s">
        <v>482</v>
      </c>
      <c r="F422" s="201" t="s">
        <v>483</v>
      </c>
      <c r="G422" s="202" t="s">
        <v>200</v>
      </c>
      <c r="H422" s="203">
        <v>987</v>
      </c>
      <c r="I422" s="204"/>
      <c r="J422" s="205">
        <f>ROUND(I422*H422,2)</f>
        <v>0</v>
      </c>
      <c r="K422" s="201" t="s">
        <v>129</v>
      </c>
      <c r="L422" s="46"/>
      <c r="M422" s="206" t="s">
        <v>19</v>
      </c>
      <c r="N422" s="207" t="s">
        <v>43</v>
      </c>
      <c r="O422" s="86"/>
      <c r="P422" s="208">
        <f>O422*H422</f>
        <v>0</v>
      </c>
      <c r="Q422" s="208">
        <v>0</v>
      </c>
      <c r="R422" s="208">
        <f>Q422*H422</f>
        <v>0</v>
      </c>
      <c r="S422" s="208">
        <v>0</v>
      </c>
      <c r="T422" s="209">
        <f>S422*H422</f>
        <v>0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0" t="s">
        <v>130</v>
      </c>
      <c r="AT422" s="210" t="s">
        <v>125</v>
      </c>
      <c r="AU422" s="210" t="s">
        <v>79</v>
      </c>
      <c r="AY422" s="19" t="s">
        <v>123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19" t="s">
        <v>77</v>
      </c>
      <c r="BK422" s="211">
        <f>ROUND(I422*H422,2)</f>
        <v>0</v>
      </c>
      <c r="BL422" s="19" t="s">
        <v>130</v>
      </c>
      <c r="BM422" s="210" t="s">
        <v>484</v>
      </c>
    </row>
    <row r="423" s="2" customFormat="1">
      <c r="A423" s="40"/>
      <c r="B423" s="41"/>
      <c r="C423" s="42"/>
      <c r="D423" s="212" t="s">
        <v>132</v>
      </c>
      <c r="E423" s="42"/>
      <c r="F423" s="213" t="s">
        <v>485</v>
      </c>
      <c r="G423" s="42"/>
      <c r="H423" s="42"/>
      <c r="I423" s="214"/>
      <c r="J423" s="42"/>
      <c r="K423" s="42"/>
      <c r="L423" s="46"/>
      <c r="M423" s="215"/>
      <c r="N423" s="216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132</v>
      </c>
      <c r="AU423" s="19" t="s">
        <v>79</v>
      </c>
    </row>
    <row r="424" s="2" customFormat="1">
      <c r="A424" s="40"/>
      <c r="B424" s="41"/>
      <c r="C424" s="42"/>
      <c r="D424" s="217" t="s">
        <v>134</v>
      </c>
      <c r="E424" s="42"/>
      <c r="F424" s="218" t="s">
        <v>486</v>
      </c>
      <c r="G424" s="42"/>
      <c r="H424" s="42"/>
      <c r="I424" s="214"/>
      <c r="J424" s="42"/>
      <c r="K424" s="42"/>
      <c r="L424" s="46"/>
      <c r="M424" s="215"/>
      <c r="N424" s="216"/>
      <c r="O424" s="86"/>
      <c r="P424" s="86"/>
      <c r="Q424" s="86"/>
      <c r="R424" s="86"/>
      <c r="S424" s="86"/>
      <c r="T424" s="87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T424" s="19" t="s">
        <v>134</v>
      </c>
      <c r="AU424" s="19" t="s">
        <v>79</v>
      </c>
    </row>
    <row r="425" s="13" customFormat="1">
      <c r="A425" s="13"/>
      <c r="B425" s="219"/>
      <c r="C425" s="220"/>
      <c r="D425" s="212" t="s">
        <v>136</v>
      </c>
      <c r="E425" s="221" t="s">
        <v>19</v>
      </c>
      <c r="F425" s="222" t="s">
        <v>487</v>
      </c>
      <c r="G425" s="220"/>
      <c r="H425" s="223">
        <v>156</v>
      </c>
      <c r="I425" s="224"/>
      <c r="J425" s="220"/>
      <c r="K425" s="220"/>
      <c r="L425" s="225"/>
      <c r="M425" s="226"/>
      <c r="N425" s="227"/>
      <c r="O425" s="227"/>
      <c r="P425" s="227"/>
      <c r="Q425" s="227"/>
      <c r="R425" s="227"/>
      <c r="S425" s="227"/>
      <c r="T425" s="22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29" t="s">
        <v>136</v>
      </c>
      <c r="AU425" s="229" t="s">
        <v>79</v>
      </c>
      <c r="AV425" s="13" t="s">
        <v>79</v>
      </c>
      <c r="AW425" s="13" t="s">
        <v>33</v>
      </c>
      <c r="AX425" s="13" t="s">
        <v>72</v>
      </c>
      <c r="AY425" s="229" t="s">
        <v>123</v>
      </c>
    </row>
    <row r="426" s="13" customFormat="1">
      <c r="A426" s="13"/>
      <c r="B426" s="219"/>
      <c r="C426" s="220"/>
      <c r="D426" s="212" t="s">
        <v>136</v>
      </c>
      <c r="E426" s="221" t="s">
        <v>19</v>
      </c>
      <c r="F426" s="222" t="s">
        <v>488</v>
      </c>
      <c r="G426" s="220"/>
      <c r="H426" s="223">
        <v>404</v>
      </c>
      <c r="I426" s="224"/>
      <c r="J426" s="220"/>
      <c r="K426" s="220"/>
      <c r="L426" s="225"/>
      <c r="M426" s="226"/>
      <c r="N426" s="227"/>
      <c r="O426" s="227"/>
      <c r="P426" s="227"/>
      <c r="Q426" s="227"/>
      <c r="R426" s="227"/>
      <c r="S426" s="227"/>
      <c r="T426" s="228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29" t="s">
        <v>136</v>
      </c>
      <c r="AU426" s="229" t="s">
        <v>79</v>
      </c>
      <c r="AV426" s="13" t="s">
        <v>79</v>
      </c>
      <c r="AW426" s="13" t="s">
        <v>33</v>
      </c>
      <c r="AX426" s="13" t="s">
        <v>72</v>
      </c>
      <c r="AY426" s="229" t="s">
        <v>123</v>
      </c>
    </row>
    <row r="427" s="13" customFormat="1">
      <c r="A427" s="13"/>
      <c r="B427" s="219"/>
      <c r="C427" s="220"/>
      <c r="D427" s="212" t="s">
        <v>136</v>
      </c>
      <c r="E427" s="221" t="s">
        <v>19</v>
      </c>
      <c r="F427" s="222" t="s">
        <v>489</v>
      </c>
      <c r="G427" s="220"/>
      <c r="H427" s="223">
        <v>36</v>
      </c>
      <c r="I427" s="224"/>
      <c r="J427" s="220"/>
      <c r="K427" s="220"/>
      <c r="L427" s="225"/>
      <c r="M427" s="226"/>
      <c r="N427" s="227"/>
      <c r="O427" s="227"/>
      <c r="P427" s="227"/>
      <c r="Q427" s="227"/>
      <c r="R427" s="227"/>
      <c r="S427" s="227"/>
      <c r="T427" s="228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29" t="s">
        <v>136</v>
      </c>
      <c r="AU427" s="229" t="s">
        <v>79</v>
      </c>
      <c r="AV427" s="13" t="s">
        <v>79</v>
      </c>
      <c r="AW427" s="13" t="s">
        <v>33</v>
      </c>
      <c r="AX427" s="13" t="s">
        <v>72</v>
      </c>
      <c r="AY427" s="229" t="s">
        <v>123</v>
      </c>
    </row>
    <row r="428" s="13" customFormat="1">
      <c r="A428" s="13"/>
      <c r="B428" s="219"/>
      <c r="C428" s="220"/>
      <c r="D428" s="212" t="s">
        <v>136</v>
      </c>
      <c r="E428" s="221" t="s">
        <v>19</v>
      </c>
      <c r="F428" s="222" t="s">
        <v>490</v>
      </c>
      <c r="G428" s="220"/>
      <c r="H428" s="223">
        <v>132</v>
      </c>
      <c r="I428" s="224"/>
      <c r="J428" s="220"/>
      <c r="K428" s="220"/>
      <c r="L428" s="225"/>
      <c r="M428" s="226"/>
      <c r="N428" s="227"/>
      <c r="O428" s="227"/>
      <c r="P428" s="227"/>
      <c r="Q428" s="227"/>
      <c r="R428" s="227"/>
      <c r="S428" s="227"/>
      <c r="T428" s="228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29" t="s">
        <v>136</v>
      </c>
      <c r="AU428" s="229" t="s">
        <v>79</v>
      </c>
      <c r="AV428" s="13" t="s">
        <v>79</v>
      </c>
      <c r="AW428" s="13" t="s">
        <v>33</v>
      </c>
      <c r="AX428" s="13" t="s">
        <v>72</v>
      </c>
      <c r="AY428" s="229" t="s">
        <v>123</v>
      </c>
    </row>
    <row r="429" s="13" customFormat="1">
      <c r="A429" s="13"/>
      <c r="B429" s="219"/>
      <c r="C429" s="220"/>
      <c r="D429" s="212" t="s">
        <v>136</v>
      </c>
      <c r="E429" s="221" t="s">
        <v>19</v>
      </c>
      <c r="F429" s="222" t="s">
        <v>491</v>
      </c>
      <c r="G429" s="220"/>
      <c r="H429" s="223">
        <v>160</v>
      </c>
      <c r="I429" s="224"/>
      <c r="J429" s="220"/>
      <c r="K429" s="220"/>
      <c r="L429" s="225"/>
      <c r="M429" s="226"/>
      <c r="N429" s="227"/>
      <c r="O429" s="227"/>
      <c r="P429" s="227"/>
      <c r="Q429" s="227"/>
      <c r="R429" s="227"/>
      <c r="S429" s="227"/>
      <c r="T429" s="22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29" t="s">
        <v>136</v>
      </c>
      <c r="AU429" s="229" t="s">
        <v>79</v>
      </c>
      <c r="AV429" s="13" t="s">
        <v>79</v>
      </c>
      <c r="AW429" s="13" t="s">
        <v>33</v>
      </c>
      <c r="AX429" s="13" t="s">
        <v>72</v>
      </c>
      <c r="AY429" s="229" t="s">
        <v>123</v>
      </c>
    </row>
    <row r="430" s="13" customFormat="1">
      <c r="A430" s="13"/>
      <c r="B430" s="219"/>
      <c r="C430" s="220"/>
      <c r="D430" s="212" t="s">
        <v>136</v>
      </c>
      <c r="E430" s="221" t="s">
        <v>19</v>
      </c>
      <c r="F430" s="222" t="s">
        <v>492</v>
      </c>
      <c r="G430" s="220"/>
      <c r="H430" s="223">
        <v>51</v>
      </c>
      <c r="I430" s="224"/>
      <c r="J430" s="220"/>
      <c r="K430" s="220"/>
      <c r="L430" s="225"/>
      <c r="M430" s="226"/>
      <c r="N430" s="227"/>
      <c r="O430" s="227"/>
      <c r="P430" s="227"/>
      <c r="Q430" s="227"/>
      <c r="R430" s="227"/>
      <c r="S430" s="227"/>
      <c r="T430" s="228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29" t="s">
        <v>136</v>
      </c>
      <c r="AU430" s="229" t="s">
        <v>79</v>
      </c>
      <c r="AV430" s="13" t="s">
        <v>79</v>
      </c>
      <c r="AW430" s="13" t="s">
        <v>33</v>
      </c>
      <c r="AX430" s="13" t="s">
        <v>72</v>
      </c>
      <c r="AY430" s="229" t="s">
        <v>123</v>
      </c>
    </row>
    <row r="431" s="13" customFormat="1">
      <c r="A431" s="13"/>
      <c r="B431" s="219"/>
      <c r="C431" s="220"/>
      <c r="D431" s="212" t="s">
        <v>136</v>
      </c>
      <c r="E431" s="221" t="s">
        <v>19</v>
      </c>
      <c r="F431" s="222" t="s">
        <v>493</v>
      </c>
      <c r="G431" s="220"/>
      <c r="H431" s="223">
        <v>48</v>
      </c>
      <c r="I431" s="224"/>
      <c r="J431" s="220"/>
      <c r="K431" s="220"/>
      <c r="L431" s="225"/>
      <c r="M431" s="226"/>
      <c r="N431" s="227"/>
      <c r="O431" s="227"/>
      <c r="P431" s="227"/>
      <c r="Q431" s="227"/>
      <c r="R431" s="227"/>
      <c r="S431" s="227"/>
      <c r="T431" s="228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29" t="s">
        <v>136</v>
      </c>
      <c r="AU431" s="229" t="s">
        <v>79</v>
      </c>
      <c r="AV431" s="13" t="s">
        <v>79</v>
      </c>
      <c r="AW431" s="13" t="s">
        <v>33</v>
      </c>
      <c r="AX431" s="13" t="s">
        <v>72</v>
      </c>
      <c r="AY431" s="229" t="s">
        <v>123</v>
      </c>
    </row>
    <row r="432" s="14" customFormat="1">
      <c r="A432" s="14"/>
      <c r="B432" s="230"/>
      <c r="C432" s="231"/>
      <c r="D432" s="212" t="s">
        <v>136</v>
      </c>
      <c r="E432" s="232" t="s">
        <v>19</v>
      </c>
      <c r="F432" s="233" t="s">
        <v>139</v>
      </c>
      <c r="G432" s="231"/>
      <c r="H432" s="234">
        <v>987</v>
      </c>
      <c r="I432" s="235"/>
      <c r="J432" s="231"/>
      <c r="K432" s="231"/>
      <c r="L432" s="236"/>
      <c r="M432" s="237"/>
      <c r="N432" s="238"/>
      <c r="O432" s="238"/>
      <c r="P432" s="238"/>
      <c r="Q432" s="238"/>
      <c r="R432" s="238"/>
      <c r="S432" s="238"/>
      <c r="T432" s="239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40" t="s">
        <v>136</v>
      </c>
      <c r="AU432" s="240" t="s">
        <v>79</v>
      </c>
      <c r="AV432" s="14" t="s">
        <v>130</v>
      </c>
      <c r="AW432" s="14" t="s">
        <v>33</v>
      </c>
      <c r="AX432" s="14" t="s">
        <v>77</v>
      </c>
      <c r="AY432" s="240" t="s">
        <v>123</v>
      </c>
    </row>
    <row r="433" s="2" customFormat="1" ht="37.8" customHeight="1">
      <c r="A433" s="40"/>
      <c r="B433" s="41"/>
      <c r="C433" s="199" t="s">
        <v>494</v>
      </c>
      <c r="D433" s="199" t="s">
        <v>125</v>
      </c>
      <c r="E433" s="200" t="s">
        <v>495</v>
      </c>
      <c r="F433" s="201" t="s">
        <v>496</v>
      </c>
      <c r="G433" s="202" t="s">
        <v>200</v>
      </c>
      <c r="H433" s="203">
        <v>88830</v>
      </c>
      <c r="I433" s="204"/>
      <c r="J433" s="205">
        <f>ROUND(I433*H433,2)</f>
        <v>0</v>
      </c>
      <c r="K433" s="201" t="s">
        <v>129</v>
      </c>
      <c r="L433" s="46"/>
      <c r="M433" s="206" t="s">
        <v>19</v>
      </c>
      <c r="N433" s="207" t="s">
        <v>43</v>
      </c>
      <c r="O433" s="86"/>
      <c r="P433" s="208">
        <f>O433*H433</f>
        <v>0</v>
      </c>
      <c r="Q433" s="208">
        <v>0</v>
      </c>
      <c r="R433" s="208">
        <f>Q433*H433</f>
        <v>0</v>
      </c>
      <c r="S433" s="208">
        <v>0</v>
      </c>
      <c r="T433" s="209">
        <f>S433*H433</f>
        <v>0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0" t="s">
        <v>130</v>
      </c>
      <c r="AT433" s="210" t="s">
        <v>125</v>
      </c>
      <c r="AU433" s="210" t="s">
        <v>79</v>
      </c>
      <c r="AY433" s="19" t="s">
        <v>123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9" t="s">
        <v>77</v>
      </c>
      <c r="BK433" s="211">
        <f>ROUND(I433*H433,2)</f>
        <v>0</v>
      </c>
      <c r="BL433" s="19" t="s">
        <v>130</v>
      </c>
      <c r="BM433" s="210" t="s">
        <v>497</v>
      </c>
    </row>
    <row r="434" s="2" customFormat="1">
      <c r="A434" s="40"/>
      <c r="B434" s="41"/>
      <c r="C434" s="42"/>
      <c r="D434" s="212" t="s">
        <v>132</v>
      </c>
      <c r="E434" s="42"/>
      <c r="F434" s="213" t="s">
        <v>498</v>
      </c>
      <c r="G434" s="42"/>
      <c r="H434" s="42"/>
      <c r="I434" s="214"/>
      <c r="J434" s="42"/>
      <c r="K434" s="42"/>
      <c r="L434" s="46"/>
      <c r="M434" s="215"/>
      <c r="N434" s="216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132</v>
      </c>
      <c r="AU434" s="19" t="s">
        <v>79</v>
      </c>
    </row>
    <row r="435" s="2" customFormat="1">
      <c r="A435" s="40"/>
      <c r="B435" s="41"/>
      <c r="C435" s="42"/>
      <c r="D435" s="217" t="s">
        <v>134</v>
      </c>
      <c r="E435" s="42"/>
      <c r="F435" s="218" t="s">
        <v>499</v>
      </c>
      <c r="G435" s="42"/>
      <c r="H435" s="42"/>
      <c r="I435" s="214"/>
      <c r="J435" s="42"/>
      <c r="K435" s="42"/>
      <c r="L435" s="46"/>
      <c r="M435" s="215"/>
      <c r="N435" s="216"/>
      <c r="O435" s="86"/>
      <c r="P435" s="86"/>
      <c r="Q435" s="86"/>
      <c r="R435" s="86"/>
      <c r="S435" s="86"/>
      <c r="T435" s="87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T435" s="19" t="s">
        <v>134</v>
      </c>
      <c r="AU435" s="19" t="s">
        <v>79</v>
      </c>
    </row>
    <row r="436" s="13" customFormat="1">
      <c r="A436" s="13"/>
      <c r="B436" s="219"/>
      <c r="C436" s="220"/>
      <c r="D436" s="212" t="s">
        <v>136</v>
      </c>
      <c r="E436" s="221" t="s">
        <v>19</v>
      </c>
      <c r="F436" s="222" t="s">
        <v>500</v>
      </c>
      <c r="G436" s="220"/>
      <c r="H436" s="223">
        <v>88830</v>
      </c>
      <c r="I436" s="224"/>
      <c r="J436" s="220"/>
      <c r="K436" s="220"/>
      <c r="L436" s="225"/>
      <c r="M436" s="226"/>
      <c r="N436" s="227"/>
      <c r="O436" s="227"/>
      <c r="P436" s="227"/>
      <c r="Q436" s="227"/>
      <c r="R436" s="227"/>
      <c r="S436" s="227"/>
      <c r="T436" s="228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29" t="s">
        <v>136</v>
      </c>
      <c r="AU436" s="229" t="s">
        <v>79</v>
      </c>
      <c r="AV436" s="13" t="s">
        <v>79</v>
      </c>
      <c r="AW436" s="13" t="s">
        <v>33</v>
      </c>
      <c r="AX436" s="13" t="s">
        <v>77</v>
      </c>
      <c r="AY436" s="229" t="s">
        <v>123</v>
      </c>
    </row>
    <row r="437" s="2" customFormat="1" ht="44.25" customHeight="1">
      <c r="A437" s="40"/>
      <c r="B437" s="41"/>
      <c r="C437" s="199" t="s">
        <v>501</v>
      </c>
      <c r="D437" s="199" t="s">
        <v>125</v>
      </c>
      <c r="E437" s="200" t="s">
        <v>502</v>
      </c>
      <c r="F437" s="201" t="s">
        <v>503</v>
      </c>
      <c r="G437" s="202" t="s">
        <v>462</v>
      </c>
      <c r="H437" s="203">
        <v>1</v>
      </c>
      <c r="I437" s="204"/>
      <c r="J437" s="205">
        <f>ROUND(I437*H437,2)</f>
        <v>0</v>
      </c>
      <c r="K437" s="201" t="s">
        <v>129</v>
      </c>
      <c r="L437" s="46"/>
      <c r="M437" s="206" t="s">
        <v>19</v>
      </c>
      <c r="N437" s="207" t="s">
        <v>43</v>
      </c>
      <c r="O437" s="86"/>
      <c r="P437" s="208">
        <f>O437*H437</f>
        <v>0</v>
      </c>
      <c r="Q437" s="208">
        <v>0</v>
      </c>
      <c r="R437" s="208">
        <f>Q437*H437</f>
        <v>0</v>
      </c>
      <c r="S437" s="208">
        <v>0</v>
      </c>
      <c r="T437" s="209">
        <f>S437*H437</f>
        <v>0</v>
      </c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R437" s="210" t="s">
        <v>130</v>
      </c>
      <c r="AT437" s="210" t="s">
        <v>125</v>
      </c>
      <c r="AU437" s="210" t="s">
        <v>79</v>
      </c>
      <c r="AY437" s="19" t="s">
        <v>123</v>
      </c>
      <c r="BE437" s="211">
        <f>IF(N437="základní",J437,0)</f>
        <v>0</v>
      </c>
      <c r="BF437" s="211">
        <f>IF(N437="snížená",J437,0)</f>
        <v>0</v>
      </c>
      <c r="BG437" s="211">
        <f>IF(N437="zákl. přenesená",J437,0)</f>
        <v>0</v>
      </c>
      <c r="BH437" s="211">
        <f>IF(N437="sníž. přenesená",J437,0)</f>
        <v>0</v>
      </c>
      <c r="BI437" s="211">
        <f>IF(N437="nulová",J437,0)</f>
        <v>0</v>
      </c>
      <c r="BJ437" s="19" t="s">
        <v>77</v>
      </c>
      <c r="BK437" s="211">
        <f>ROUND(I437*H437,2)</f>
        <v>0</v>
      </c>
      <c r="BL437" s="19" t="s">
        <v>130</v>
      </c>
      <c r="BM437" s="210" t="s">
        <v>504</v>
      </c>
    </row>
    <row r="438" s="2" customFormat="1">
      <c r="A438" s="40"/>
      <c r="B438" s="41"/>
      <c r="C438" s="42"/>
      <c r="D438" s="212" t="s">
        <v>132</v>
      </c>
      <c r="E438" s="42"/>
      <c r="F438" s="213" t="s">
        <v>505</v>
      </c>
      <c r="G438" s="42"/>
      <c r="H438" s="42"/>
      <c r="I438" s="214"/>
      <c r="J438" s="42"/>
      <c r="K438" s="42"/>
      <c r="L438" s="46"/>
      <c r="M438" s="215"/>
      <c r="N438" s="216"/>
      <c r="O438" s="86"/>
      <c r="P438" s="86"/>
      <c r="Q438" s="86"/>
      <c r="R438" s="86"/>
      <c r="S438" s="86"/>
      <c r="T438" s="87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T438" s="19" t="s">
        <v>132</v>
      </c>
      <c r="AU438" s="19" t="s">
        <v>79</v>
      </c>
    </row>
    <row r="439" s="2" customFormat="1">
      <c r="A439" s="40"/>
      <c r="B439" s="41"/>
      <c r="C439" s="42"/>
      <c r="D439" s="217" t="s">
        <v>134</v>
      </c>
      <c r="E439" s="42"/>
      <c r="F439" s="218" t="s">
        <v>506</v>
      </c>
      <c r="G439" s="42"/>
      <c r="H439" s="42"/>
      <c r="I439" s="214"/>
      <c r="J439" s="42"/>
      <c r="K439" s="42"/>
      <c r="L439" s="46"/>
      <c r="M439" s="215"/>
      <c r="N439" s="216"/>
      <c r="O439" s="86"/>
      <c r="P439" s="86"/>
      <c r="Q439" s="86"/>
      <c r="R439" s="86"/>
      <c r="S439" s="86"/>
      <c r="T439" s="87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T439" s="19" t="s">
        <v>134</v>
      </c>
      <c r="AU439" s="19" t="s">
        <v>79</v>
      </c>
    </row>
    <row r="440" s="2" customFormat="1" ht="37.8" customHeight="1">
      <c r="A440" s="40"/>
      <c r="B440" s="41"/>
      <c r="C440" s="199" t="s">
        <v>507</v>
      </c>
      <c r="D440" s="199" t="s">
        <v>125</v>
      </c>
      <c r="E440" s="200" t="s">
        <v>508</v>
      </c>
      <c r="F440" s="201" t="s">
        <v>509</v>
      </c>
      <c r="G440" s="202" t="s">
        <v>200</v>
      </c>
      <c r="H440" s="203">
        <v>987</v>
      </c>
      <c r="I440" s="204"/>
      <c r="J440" s="205">
        <f>ROUND(I440*H440,2)</f>
        <v>0</v>
      </c>
      <c r="K440" s="201" t="s">
        <v>129</v>
      </c>
      <c r="L440" s="46"/>
      <c r="M440" s="206" t="s">
        <v>19</v>
      </c>
      <c r="N440" s="207" t="s">
        <v>43</v>
      </c>
      <c r="O440" s="86"/>
      <c r="P440" s="208">
        <f>O440*H440</f>
        <v>0</v>
      </c>
      <c r="Q440" s="208">
        <v>0</v>
      </c>
      <c r="R440" s="208">
        <f>Q440*H440</f>
        <v>0</v>
      </c>
      <c r="S440" s="208">
        <v>0</v>
      </c>
      <c r="T440" s="209">
        <f>S440*H440</f>
        <v>0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0" t="s">
        <v>130</v>
      </c>
      <c r="AT440" s="210" t="s">
        <v>125</v>
      </c>
      <c r="AU440" s="210" t="s">
        <v>79</v>
      </c>
      <c r="AY440" s="19" t="s">
        <v>123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9" t="s">
        <v>77</v>
      </c>
      <c r="BK440" s="211">
        <f>ROUND(I440*H440,2)</f>
        <v>0</v>
      </c>
      <c r="BL440" s="19" t="s">
        <v>130</v>
      </c>
      <c r="BM440" s="210" t="s">
        <v>510</v>
      </c>
    </row>
    <row r="441" s="2" customFormat="1">
      <c r="A441" s="40"/>
      <c r="B441" s="41"/>
      <c r="C441" s="42"/>
      <c r="D441" s="212" t="s">
        <v>132</v>
      </c>
      <c r="E441" s="42"/>
      <c r="F441" s="213" t="s">
        <v>511</v>
      </c>
      <c r="G441" s="42"/>
      <c r="H441" s="42"/>
      <c r="I441" s="214"/>
      <c r="J441" s="42"/>
      <c r="K441" s="42"/>
      <c r="L441" s="46"/>
      <c r="M441" s="215"/>
      <c r="N441" s="216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132</v>
      </c>
      <c r="AU441" s="19" t="s">
        <v>79</v>
      </c>
    </row>
    <row r="442" s="2" customFormat="1">
      <c r="A442" s="40"/>
      <c r="B442" s="41"/>
      <c r="C442" s="42"/>
      <c r="D442" s="217" t="s">
        <v>134</v>
      </c>
      <c r="E442" s="42"/>
      <c r="F442" s="218" t="s">
        <v>512</v>
      </c>
      <c r="G442" s="42"/>
      <c r="H442" s="42"/>
      <c r="I442" s="214"/>
      <c r="J442" s="42"/>
      <c r="K442" s="42"/>
      <c r="L442" s="46"/>
      <c r="M442" s="215"/>
      <c r="N442" s="216"/>
      <c r="O442" s="86"/>
      <c r="P442" s="86"/>
      <c r="Q442" s="86"/>
      <c r="R442" s="86"/>
      <c r="S442" s="86"/>
      <c r="T442" s="87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T442" s="19" t="s">
        <v>134</v>
      </c>
      <c r="AU442" s="19" t="s">
        <v>79</v>
      </c>
    </row>
    <row r="443" s="2" customFormat="1" ht="16.5" customHeight="1">
      <c r="A443" s="40"/>
      <c r="B443" s="41"/>
      <c r="C443" s="199" t="s">
        <v>513</v>
      </c>
      <c r="D443" s="199" t="s">
        <v>125</v>
      </c>
      <c r="E443" s="200" t="s">
        <v>514</v>
      </c>
      <c r="F443" s="201" t="s">
        <v>515</v>
      </c>
      <c r="G443" s="202" t="s">
        <v>200</v>
      </c>
      <c r="H443" s="203">
        <v>987</v>
      </c>
      <c r="I443" s="204"/>
      <c r="J443" s="205">
        <f>ROUND(I443*H443,2)</f>
        <v>0</v>
      </c>
      <c r="K443" s="201" t="s">
        <v>129</v>
      </c>
      <c r="L443" s="46"/>
      <c r="M443" s="206" t="s">
        <v>19</v>
      </c>
      <c r="N443" s="207" t="s">
        <v>43</v>
      </c>
      <c r="O443" s="86"/>
      <c r="P443" s="208">
        <f>O443*H443</f>
        <v>0</v>
      </c>
      <c r="Q443" s="208">
        <v>0</v>
      </c>
      <c r="R443" s="208">
        <f>Q443*H443</f>
        <v>0</v>
      </c>
      <c r="S443" s="208">
        <v>0</v>
      </c>
      <c r="T443" s="209">
        <f>S443*H443</f>
        <v>0</v>
      </c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R443" s="210" t="s">
        <v>130</v>
      </c>
      <c r="AT443" s="210" t="s">
        <v>125</v>
      </c>
      <c r="AU443" s="210" t="s">
        <v>79</v>
      </c>
      <c r="AY443" s="19" t="s">
        <v>123</v>
      </c>
      <c r="BE443" s="211">
        <f>IF(N443="základní",J443,0)</f>
        <v>0</v>
      </c>
      <c r="BF443" s="211">
        <f>IF(N443="snížená",J443,0)</f>
        <v>0</v>
      </c>
      <c r="BG443" s="211">
        <f>IF(N443="zákl. přenesená",J443,0)</f>
        <v>0</v>
      </c>
      <c r="BH443" s="211">
        <f>IF(N443="sníž. přenesená",J443,0)</f>
        <v>0</v>
      </c>
      <c r="BI443" s="211">
        <f>IF(N443="nulová",J443,0)</f>
        <v>0</v>
      </c>
      <c r="BJ443" s="19" t="s">
        <v>77</v>
      </c>
      <c r="BK443" s="211">
        <f>ROUND(I443*H443,2)</f>
        <v>0</v>
      </c>
      <c r="BL443" s="19" t="s">
        <v>130</v>
      </c>
      <c r="BM443" s="210" t="s">
        <v>516</v>
      </c>
    </row>
    <row r="444" s="2" customFormat="1">
      <c r="A444" s="40"/>
      <c r="B444" s="41"/>
      <c r="C444" s="42"/>
      <c r="D444" s="212" t="s">
        <v>132</v>
      </c>
      <c r="E444" s="42"/>
      <c r="F444" s="213" t="s">
        <v>517</v>
      </c>
      <c r="G444" s="42"/>
      <c r="H444" s="42"/>
      <c r="I444" s="214"/>
      <c r="J444" s="42"/>
      <c r="K444" s="42"/>
      <c r="L444" s="46"/>
      <c r="M444" s="215"/>
      <c r="N444" s="216"/>
      <c r="O444" s="86"/>
      <c r="P444" s="86"/>
      <c r="Q444" s="86"/>
      <c r="R444" s="86"/>
      <c r="S444" s="86"/>
      <c r="T444" s="87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T444" s="19" t="s">
        <v>132</v>
      </c>
      <c r="AU444" s="19" t="s">
        <v>79</v>
      </c>
    </row>
    <row r="445" s="2" customFormat="1">
      <c r="A445" s="40"/>
      <c r="B445" s="41"/>
      <c r="C445" s="42"/>
      <c r="D445" s="217" t="s">
        <v>134</v>
      </c>
      <c r="E445" s="42"/>
      <c r="F445" s="218" t="s">
        <v>518</v>
      </c>
      <c r="G445" s="42"/>
      <c r="H445" s="42"/>
      <c r="I445" s="214"/>
      <c r="J445" s="42"/>
      <c r="K445" s="42"/>
      <c r="L445" s="46"/>
      <c r="M445" s="215"/>
      <c r="N445" s="216"/>
      <c r="O445" s="86"/>
      <c r="P445" s="86"/>
      <c r="Q445" s="86"/>
      <c r="R445" s="86"/>
      <c r="S445" s="86"/>
      <c r="T445" s="87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T445" s="19" t="s">
        <v>134</v>
      </c>
      <c r="AU445" s="19" t="s">
        <v>79</v>
      </c>
    </row>
    <row r="446" s="2" customFormat="1" ht="16.5" customHeight="1">
      <c r="A446" s="40"/>
      <c r="B446" s="41"/>
      <c r="C446" s="199" t="s">
        <v>519</v>
      </c>
      <c r="D446" s="199" t="s">
        <v>125</v>
      </c>
      <c r="E446" s="200" t="s">
        <v>520</v>
      </c>
      <c r="F446" s="201" t="s">
        <v>521</v>
      </c>
      <c r="G446" s="202" t="s">
        <v>200</v>
      </c>
      <c r="H446" s="203">
        <v>88830</v>
      </c>
      <c r="I446" s="204"/>
      <c r="J446" s="205">
        <f>ROUND(I446*H446,2)</f>
        <v>0</v>
      </c>
      <c r="K446" s="201" t="s">
        <v>129</v>
      </c>
      <c r="L446" s="46"/>
      <c r="M446" s="206" t="s">
        <v>19</v>
      </c>
      <c r="N446" s="207" t="s">
        <v>43</v>
      </c>
      <c r="O446" s="86"/>
      <c r="P446" s="208">
        <f>O446*H446</f>
        <v>0</v>
      </c>
      <c r="Q446" s="208">
        <v>0</v>
      </c>
      <c r="R446" s="208">
        <f>Q446*H446</f>
        <v>0</v>
      </c>
      <c r="S446" s="208">
        <v>0</v>
      </c>
      <c r="T446" s="209">
        <f>S446*H446</f>
        <v>0</v>
      </c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R446" s="210" t="s">
        <v>130</v>
      </c>
      <c r="AT446" s="210" t="s">
        <v>125</v>
      </c>
      <c r="AU446" s="210" t="s">
        <v>79</v>
      </c>
      <c r="AY446" s="19" t="s">
        <v>123</v>
      </c>
      <c r="BE446" s="211">
        <f>IF(N446="základní",J446,0)</f>
        <v>0</v>
      </c>
      <c r="BF446" s="211">
        <f>IF(N446="snížená",J446,0)</f>
        <v>0</v>
      </c>
      <c r="BG446" s="211">
        <f>IF(N446="zákl. přenesená",J446,0)</f>
        <v>0</v>
      </c>
      <c r="BH446" s="211">
        <f>IF(N446="sníž. přenesená",J446,0)</f>
        <v>0</v>
      </c>
      <c r="BI446" s="211">
        <f>IF(N446="nulová",J446,0)</f>
        <v>0</v>
      </c>
      <c r="BJ446" s="19" t="s">
        <v>77</v>
      </c>
      <c r="BK446" s="211">
        <f>ROUND(I446*H446,2)</f>
        <v>0</v>
      </c>
      <c r="BL446" s="19" t="s">
        <v>130</v>
      </c>
      <c r="BM446" s="210" t="s">
        <v>522</v>
      </c>
    </row>
    <row r="447" s="2" customFormat="1">
      <c r="A447" s="40"/>
      <c r="B447" s="41"/>
      <c r="C447" s="42"/>
      <c r="D447" s="212" t="s">
        <v>132</v>
      </c>
      <c r="E447" s="42"/>
      <c r="F447" s="213" t="s">
        <v>523</v>
      </c>
      <c r="G447" s="42"/>
      <c r="H447" s="42"/>
      <c r="I447" s="214"/>
      <c r="J447" s="42"/>
      <c r="K447" s="42"/>
      <c r="L447" s="46"/>
      <c r="M447" s="215"/>
      <c r="N447" s="216"/>
      <c r="O447" s="86"/>
      <c r="P447" s="86"/>
      <c r="Q447" s="86"/>
      <c r="R447" s="86"/>
      <c r="S447" s="86"/>
      <c r="T447" s="87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T447" s="19" t="s">
        <v>132</v>
      </c>
      <c r="AU447" s="19" t="s">
        <v>79</v>
      </c>
    </row>
    <row r="448" s="2" customFormat="1">
      <c r="A448" s="40"/>
      <c r="B448" s="41"/>
      <c r="C448" s="42"/>
      <c r="D448" s="217" t="s">
        <v>134</v>
      </c>
      <c r="E448" s="42"/>
      <c r="F448" s="218" t="s">
        <v>524</v>
      </c>
      <c r="G448" s="42"/>
      <c r="H448" s="42"/>
      <c r="I448" s="214"/>
      <c r="J448" s="42"/>
      <c r="K448" s="42"/>
      <c r="L448" s="46"/>
      <c r="M448" s="215"/>
      <c r="N448" s="216"/>
      <c r="O448" s="86"/>
      <c r="P448" s="86"/>
      <c r="Q448" s="86"/>
      <c r="R448" s="86"/>
      <c r="S448" s="86"/>
      <c r="T448" s="87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T448" s="19" t="s">
        <v>134</v>
      </c>
      <c r="AU448" s="19" t="s">
        <v>79</v>
      </c>
    </row>
    <row r="449" s="2" customFormat="1" ht="21.75" customHeight="1">
      <c r="A449" s="40"/>
      <c r="B449" s="41"/>
      <c r="C449" s="199" t="s">
        <v>525</v>
      </c>
      <c r="D449" s="199" t="s">
        <v>125</v>
      </c>
      <c r="E449" s="200" t="s">
        <v>526</v>
      </c>
      <c r="F449" s="201" t="s">
        <v>527</v>
      </c>
      <c r="G449" s="202" t="s">
        <v>200</v>
      </c>
      <c r="H449" s="203">
        <v>987</v>
      </c>
      <c r="I449" s="204"/>
      <c r="J449" s="205">
        <f>ROUND(I449*H449,2)</f>
        <v>0</v>
      </c>
      <c r="K449" s="201" t="s">
        <v>129</v>
      </c>
      <c r="L449" s="46"/>
      <c r="M449" s="206" t="s">
        <v>19</v>
      </c>
      <c r="N449" s="207" t="s">
        <v>43</v>
      </c>
      <c r="O449" s="86"/>
      <c r="P449" s="208">
        <f>O449*H449</f>
        <v>0</v>
      </c>
      <c r="Q449" s="208">
        <v>0</v>
      </c>
      <c r="R449" s="208">
        <f>Q449*H449</f>
        <v>0</v>
      </c>
      <c r="S449" s="208">
        <v>0</v>
      </c>
      <c r="T449" s="209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0" t="s">
        <v>130</v>
      </c>
      <c r="AT449" s="210" t="s">
        <v>125</v>
      </c>
      <c r="AU449" s="210" t="s">
        <v>79</v>
      </c>
      <c r="AY449" s="19" t="s">
        <v>123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19" t="s">
        <v>77</v>
      </c>
      <c r="BK449" s="211">
        <f>ROUND(I449*H449,2)</f>
        <v>0</v>
      </c>
      <c r="BL449" s="19" t="s">
        <v>130</v>
      </c>
      <c r="BM449" s="210" t="s">
        <v>528</v>
      </c>
    </row>
    <row r="450" s="2" customFormat="1">
      <c r="A450" s="40"/>
      <c r="B450" s="41"/>
      <c r="C450" s="42"/>
      <c r="D450" s="212" t="s">
        <v>132</v>
      </c>
      <c r="E450" s="42"/>
      <c r="F450" s="213" t="s">
        <v>529</v>
      </c>
      <c r="G450" s="42"/>
      <c r="H450" s="42"/>
      <c r="I450" s="214"/>
      <c r="J450" s="42"/>
      <c r="K450" s="42"/>
      <c r="L450" s="46"/>
      <c r="M450" s="215"/>
      <c r="N450" s="216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132</v>
      </c>
      <c r="AU450" s="19" t="s">
        <v>79</v>
      </c>
    </row>
    <row r="451" s="2" customFormat="1">
      <c r="A451" s="40"/>
      <c r="B451" s="41"/>
      <c r="C451" s="42"/>
      <c r="D451" s="217" t="s">
        <v>134</v>
      </c>
      <c r="E451" s="42"/>
      <c r="F451" s="218" t="s">
        <v>530</v>
      </c>
      <c r="G451" s="42"/>
      <c r="H451" s="42"/>
      <c r="I451" s="214"/>
      <c r="J451" s="42"/>
      <c r="K451" s="42"/>
      <c r="L451" s="46"/>
      <c r="M451" s="215"/>
      <c r="N451" s="216"/>
      <c r="O451" s="86"/>
      <c r="P451" s="86"/>
      <c r="Q451" s="86"/>
      <c r="R451" s="86"/>
      <c r="S451" s="86"/>
      <c r="T451" s="87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T451" s="19" t="s">
        <v>134</v>
      </c>
      <c r="AU451" s="19" t="s">
        <v>79</v>
      </c>
    </row>
    <row r="452" s="2" customFormat="1" ht="16.5" customHeight="1">
      <c r="A452" s="40"/>
      <c r="B452" s="41"/>
      <c r="C452" s="199" t="s">
        <v>531</v>
      </c>
      <c r="D452" s="199" t="s">
        <v>125</v>
      </c>
      <c r="E452" s="200" t="s">
        <v>532</v>
      </c>
      <c r="F452" s="201" t="s">
        <v>533</v>
      </c>
      <c r="G452" s="202" t="s">
        <v>240</v>
      </c>
      <c r="H452" s="203">
        <v>6</v>
      </c>
      <c r="I452" s="204"/>
      <c r="J452" s="205">
        <f>ROUND(I452*H452,2)</f>
        <v>0</v>
      </c>
      <c r="K452" s="201" t="s">
        <v>129</v>
      </c>
      <c r="L452" s="46"/>
      <c r="M452" s="206" t="s">
        <v>19</v>
      </c>
      <c r="N452" s="207" t="s">
        <v>43</v>
      </c>
      <c r="O452" s="86"/>
      <c r="P452" s="208">
        <f>O452*H452</f>
        <v>0</v>
      </c>
      <c r="Q452" s="208">
        <v>0</v>
      </c>
      <c r="R452" s="208">
        <f>Q452*H452</f>
        <v>0</v>
      </c>
      <c r="S452" s="208">
        <v>0</v>
      </c>
      <c r="T452" s="209">
        <f>S452*H452</f>
        <v>0</v>
      </c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R452" s="210" t="s">
        <v>130</v>
      </c>
      <c r="AT452" s="210" t="s">
        <v>125</v>
      </c>
      <c r="AU452" s="210" t="s">
        <v>79</v>
      </c>
      <c r="AY452" s="19" t="s">
        <v>123</v>
      </c>
      <c r="BE452" s="211">
        <f>IF(N452="základní",J452,0)</f>
        <v>0</v>
      </c>
      <c r="BF452" s="211">
        <f>IF(N452="snížená",J452,0)</f>
        <v>0</v>
      </c>
      <c r="BG452" s="211">
        <f>IF(N452="zákl. přenesená",J452,0)</f>
        <v>0</v>
      </c>
      <c r="BH452" s="211">
        <f>IF(N452="sníž. přenesená",J452,0)</f>
        <v>0</v>
      </c>
      <c r="BI452" s="211">
        <f>IF(N452="nulová",J452,0)</f>
        <v>0</v>
      </c>
      <c r="BJ452" s="19" t="s">
        <v>77</v>
      </c>
      <c r="BK452" s="211">
        <f>ROUND(I452*H452,2)</f>
        <v>0</v>
      </c>
      <c r="BL452" s="19" t="s">
        <v>130</v>
      </c>
      <c r="BM452" s="210" t="s">
        <v>534</v>
      </c>
    </row>
    <row r="453" s="2" customFormat="1">
      <c r="A453" s="40"/>
      <c r="B453" s="41"/>
      <c r="C453" s="42"/>
      <c r="D453" s="212" t="s">
        <v>132</v>
      </c>
      <c r="E453" s="42"/>
      <c r="F453" s="213" t="s">
        <v>535</v>
      </c>
      <c r="G453" s="42"/>
      <c r="H453" s="42"/>
      <c r="I453" s="214"/>
      <c r="J453" s="42"/>
      <c r="K453" s="42"/>
      <c r="L453" s="46"/>
      <c r="M453" s="215"/>
      <c r="N453" s="216"/>
      <c r="O453" s="86"/>
      <c r="P453" s="86"/>
      <c r="Q453" s="86"/>
      <c r="R453" s="86"/>
      <c r="S453" s="86"/>
      <c r="T453" s="87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T453" s="19" t="s">
        <v>132</v>
      </c>
      <c r="AU453" s="19" t="s">
        <v>79</v>
      </c>
    </row>
    <row r="454" s="2" customFormat="1">
      <c r="A454" s="40"/>
      <c r="B454" s="41"/>
      <c r="C454" s="42"/>
      <c r="D454" s="217" t="s">
        <v>134</v>
      </c>
      <c r="E454" s="42"/>
      <c r="F454" s="218" t="s">
        <v>536</v>
      </c>
      <c r="G454" s="42"/>
      <c r="H454" s="42"/>
      <c r="I454" s="214"/>
      <c r="J454" s="42"/>
      <c r="K454" s="42"/>
      <c r="L454" s="46"/>
      <c r="M454" s="215"/>
      <c r="N454" s="216"/>
      <c r="O454" s="86"/>
      <c r="P454" s="86"/>
      <c r="Q454" s="86"/>
      <c r="R454" s="86"/>
      <c r="S454" s="86"/>
      <c r="T454" s="87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T454" s="19" t="s">
        <v>134</v>
      </c>
      <c r="AU454" s="19" t="s">
        <v>79</v>
      </c>
    </row>
    <row r="455" s="2" customFormat="1" ht="24.15" customHeight="1">
      <c r="A455" s="40"/>
      <c r="B455" s="41"/>
      <c r="C455" s="199" t="s">
        <v>537</v>
      </c>
      <c r="D455" s="199" t="s">
        <v>125</v>
      </c>
      <c r="E455" s="200" t="s">
        <v>538</v>
      </c>
      <c r="F455" s="201" t="s">
        <v>539</v>
      </c>
      <c r="G455" s="202" t="s">
        <v>240</v>
      </c>
      <c r="H455" s="203">
        <v>540</v>
      </c>
      <c r="I455" s="204"/>
      <c r="J455" s="205">
        <f>ROUND(I455*H455,2)</f>
        <v>0</v>
      </c>
      <c r="K455" s="201" t="s">
        <v>129</v>
      </c>
      <c r="L455" s="46"/>
      <c r="M455" s="206" t="s">
        <v>19</v>
      </c>
      <c r="N455" s="207" t="s">
        <v>43</v>
      </c>
      <c r="O455" s="86"/>
      <c r="P455" s="208">
        <f>O455*H455</f>
        <v>0</v>
      </c>
      <c r="Q455" s="208">
        <v>0</v>
      </c>
      <c r="R455" s="208">
        <f>Q455*H455</f>
        <v>0</v>
      </c>
      <c r="S455" s="208">
        <v>0</v>
      </c>
      <c r="T455" s="209">
        <f>S455*H455</f>
        <v>0</v>
      </c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R455" s="210" t="s">
        <v>130</v>
      </c>
      <c r="AT455" s="210" t="s">
        <v>125</v>
      </c>
      <c r="AU455" s="210" t="s">
        <v>79</v>
      </c>
      <c r="AY455" s="19" t="s">
        <v>123</v>
      </c>
      <c r="BE455" s="211">
        <f>IF(N455="základní",J455,0)</f>
        <v>0</v>
      </c>
      <c r="BF455" s="211">
        <f>IF(N455="snížená",J455,0)</f>
        <v>0</v>
      </c>
      <c r="BG455" s="211">
        <f>IF(N455="zákl. přenesená",J455,0)</f>
        <v>0</v>
      </c>
      <c r="BH455" s="211">
        <f>IF(N455="sníž. přenesená",J455,0)</f>
        <v>0</v>
      </c>
      <c r="BI455" s="211">
        <f>IF(N455="nulová",J455,0)</f>
        <v>0</v>
      </c>
      <c r="BJ455" s="19" t="s">
        <v>77</v>
      </c>
      <c r="BK455" s="211">
        <f>ROUND(I455*H455,2)</f>
        <v>0</v>
      </c>
      <c r="BL455" s="19" t="s">
        <v>130</v>
      </c>
      <c r="BM455" s="210" t="s">
        <v>540</v>
      </c>
    </row>
    <row r="456" s="2" customFormat="1">
      <c r="A456" s="40"/>
      <c r="B456" s="41"/>
      <c r="C456" s="42"/>
      <c r="D456" s="212" t="s">
        <v>132</v>
      </c>
      <c r="E456" s="42"/>
      <c r="F456" s="213" t="s">
        <v>541</v>
      </c>
      <c r="G456" s="42"/>
      <c r="H456" s="42"/>
      <c r="I456" s="214"/>
      <c r="J456" s="42"/>
      <c r="K456" s="42"/>
      <c r="L456" s="46"/>
      <c r="M456" s="215"/>
      <c r="N456" s="216"/>
      <c r="O456" s="86"/>
      <c r="P456" s="86"/>
      <c r="Q456" s="86"/>
      <c r="R456" s="86"/>
      <c r="S456" s="86"/>
      <c r="T456" s="87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T456" s="19" t="s">
        <v>132</v>
      </c>
      <c r="AU456" s="19" t="s">
        <v>79</v>
      </c>
    </row>
    <row r="457" s="2" customFormat="1">
      <c r="A457" s="40"/>
      <c r="B457" s="41"/>
      <c r="C457" s="42"/>
      <c r="D457" s="217" t="s">
        <v>134</v>
      </c>
      <c r="E457" s="42"/>
      <c r="F457" s="218" t="s">
        <v>542</v>
      </c>
      <c r="G457" s="42"/>
      <c r="H457" s="42"/>
      <c r="I457" s="214"/>
      <c r="J457" s="42"/>
      <c r="K457" s="42"/>
      <c r="L457" s="46"/>
      <c r="M457" s="215"/>
      <c r="N457" s="216"/>
      <c r="O457" s="86"/>
      <c r="P457" s="86"/>
      <c r="Q457" s="86"/>
      <c r="R457" s="86"/>
      <c r="S457" s="86"/>
      <c r="T457" s="87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T457" s="19" t="s">
        <v>134</v>
      </c>
      <c r="AU457" s="19" t="s">
        <v>79</v>
      </c>
    </row>
    <row r="458" s="13" customFormat="1">
      <c r="A458" s="13"/>
      <c r="B458" s="219"/>
      <c r="C458" s="220"/>
      <c r="D458" s="212" t="s">
        <v>136</v>
      </c>
      <c r="E458" s="221" t="s">
        <v>19</v>
      </c>
      <c r="F458" s="222" t="s">
        <v>543</v>
      </c>
      <c r="G458" s="220"/>
      <c r="H458" s="223">
        <v>540</v>
      </c>
      <c r="I458" s="224"/>
      <c r="J458" s="220"/>
      <c r="K458" s="220"/>
      <c r="L458" s="225"/>
      <c r="M458" s="226"/>
      <c r="N458" s="227"/>
      <c r="O458" s="227"/>
      <c r="P458" s="227"/>
      <c r="Q458" s="227"/>
      <c r="R458" s="227"/>
      <c r="S458" s="227"/>
      <c r="T458" s="22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29" t="s">
        <v>136</v>
      </c>
      <c r="AU458" s="229" t="s">
        <v>79</v>
      </c>
      <c r="AV458" s="13" t="s">
        <v>79</v>
      </c>
      <c r="AW458" s="13" t="s">
        <v>33</v>
      </c>
      <c r="AX458" s="13" t="s">
        <v>77</v>
      </c>
      <c r="AY458" s="229" t="s">
        <v>123</v>
      </c>
    </row>
    <row r="459" s="2" customFormat="1" ht="16.5" customHeight="1">
      <c r="A459" s="40"/>
      <c r="B459" s="41"/>
      <c r="C459" s="199" t="s">
        <v>544</v>
      </c>
      <c r="D459" s="199" t="s">
        <v>125</v>
      </c>
      <c r="E459" s="200" t="s">
        <v>545</v>
      </c>
      <c r="F459" s="201" t="s">
        <v>546</v>
      </c>
      <c r="G459" s="202" t="s">
        <v>240</v>
      </c>
      <c r="H459" s="203">
        <v>6</v>
      </c>
      <c r="I459" s="204"/>
      <c r="J459" s="205">
        <f>ROUND(I459*H459,2)</f>
        <v>0</v>
      </c>
      <c r="K459" s="201" t="s">
        <v>129</v>
      </c>
      <c r="L459" s="46"/>
      <c r="M459" s="206" t="s">
        <v>19</v>
      </c>
      <c r="N459" s="207" t="s">
        <v>43</v>
      </c>
      <c r="O459" s="86"/>
      <c r="P459" s="208">
        <f>O459*H459</f>
        <v>0</v>
      </c>
      <c r="Q459" s="208">
        <v>0</v>
      </c>
      <c r="R459" s="208">
        <f>Q459*H459</f>
        <v>0</v>
      </c>
      <c r="S459" s="208">
        <v>0</v>
      </c>
      <c r="T459" s="209">
        <f>S459*H459</f>
        <v>0</v>
      </c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R459" s="210" t="s">
        <v>130</v>
      </c>
      <c r="AT459" s="210" t="s">
        <v>125</v>
      </c>
      <c r="AU459" s="210" t="s">
        <v>79</v>
      </c>
      <c r="AY459" s="19" t="s">
        <v>123</v>
      </c>
      <c r="BE459" s="211">
        <f>IF(N459="základní",J459,0)</f>
        <v>0</v>
      </c>
      <c r="BF459" s="211">
        <f>IF(N459="snížená",J459,0)</f>
        <v>0</v>
      </c>
      <c r="BG459" s="211">
        <f>IF(N459="zákl. přenesená",J459,0)</f>
        <v>0</v>
      </c>
      <c r="BH459" s="211">
        <f>IF(N459="sníž. přenesená",J459,0)</f>
        <v>0</v>
      </c>
      <c r="BI459" s="211">
        <f>IF(N459="nulová",J459,0)</f>
        <v>0</v>
      </c>
      <c r="BJ459" s="19" t="s">
        <v>77</v>
      </c>
      <c r="BK459" s="211">
        <f>ROUND(I459*H459,2)</f>
        <v>0</v>
      </c>
      <c r="BL459" s="19" t="s">
        <v>130</v>
      </c>
      <c r="BM459" s="210" t="s">
        <v>547</v>
      </c>
    </row>
    <row r="460" s="2" customFormat="1">
      <c r="A460" s="40"/>
      <c r="B460" s="41"/>
      <c r="C460" s="42"/>
      <c r="D460" s="212" t="s">
        <v>132</v>
      </c>
      <c r="E460" s="42"/>
      <c r="F460" s="213" t="s">
        <v>548</v>
      </c>
      <c r="G460" s="42"/>
      <c r="H460" s="42"/>
      <c r="I460" s="214"/>
      <c r="J460" s="42"/>
      <c r="K460" s="42"/>
      <c r="L460" s="46"/>
      <c r="M460" s="215"/>
      <c r="N460" s="216"/>
      <c r="O460" s="86"/>
      <c r="P460" s="86"/>
      <c r="Q460" s="86"/>
      <c r="R460" s="86"/>
      <c r="S460" s="86"/>
      <c r="T460" s="87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T460" s="19" t="s">
        <v>132</v>
      </c>
      <c r="AU460" s="19" t="s">
        <v>79</v>
      </c>
    </row>
    <row r="461" s="2" customFormat="1">
      <c r="A461" s="40"/>
      <c r="B461" s="41"/>
      <c r="C461" s="42"/>
      <c r="D461" s="217" t="s">
        <v>134</v>
      </c>
      <c r="E461" s="42"/>
      <c r="F461" s="218" t="s">
        <v>549</v>
      </c>
      <c r="G461" s="42"/>
      <c r="H461" s="42"/>
      <c r="I461" s="214"/>
      <c r="J461" s="42"/>
      <c r="K461" s="42"/>
      <c r="L461" s="46"/>
      <c r="M461" s="215"/>
      <c r="N461" s="216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134</v>
      </c>
      <c r="AU461" s="19" t="s">
        <v>79</v>
      </c>
    </row>
    <row r="462" s="2" customFormat="1" ht="16.5" customHeight="1">
      <c r="A462" s="40"/>
      <c r="B462" s="41"/>
      <c r="C462" s="199" t="s">
        <v>550</v>
      </c>
      <c r="D462" s="199" t="s">
        <v>125</v>
      </c>
      <c r="E462" s="200" t="s">
        <v>551</v>
      </c>
      <c r="F462" s="201" t="s">
        <v>552</v>
      </c>
      <c r="G462" s="202" t="s">
        <v>128</v>
      </c>
      <c r="H462" s="203">
        <v>9.375</v>
      </c>
      <c r="I462" s="204"/>
      <c r="J462" s="205">
        <f>ROUND(I462*H462,2)</f>
        <v>0</v>
      </c>
      <c r="K462" s="201" t="s">
        <v>129</v>
      </c>
      <c r="L462" s="46"/>
      <c r="M462" s="206" t="s">
        <v>19</v>
      </c>
      <c r="N462" s="207" t="s">
        <v>43</v>
      </c>
      <c r="O462" s="86"/>
      <c r="P462" s="208">
        <f>O462*H462</f>
        <v>0</v>
      </c>
      <c r="Q462" s="208">
        <v>0</v>
      </c>
      <c r="R462" s="208">
        <f>Q462*H462</f>
        <v>0</v>
      </c>
      <c r="S462" s="208">
        <v>2</v>
      </c>
      <c r="T462" s="209">
        <f>S462*H462</f>
        <v>18.75</v>
      </c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R462" s="210" t="s">
        <v>130</v>
      </c>
      <c r="AT462" s="210" t="s">
        <v>125</v>
      </c>
      <c r="AU462" s="210" t="s">
        <v>79</v>
      </c>
      <c r="AY462" s="19" t="s">
        <v>123</v>
      </c>
      <c r="BE462" s="211">
        <f>IF(N462="základní",J462,0)</f>
        <v>0</v>
      </c>
      <c r="BF462" s="211">
        <f>IF(N462="snížená",J462,0)</f>
        <v>0</v>
      </c>
      <c r="BG462" s="211">
        <f>IF(N462="zákl. přenesená",J462,0)</f>
        <v>0</v>
      </c>
      <c r="BH462" s="211">
        <f>IF(N462="sníž. přenesená",J462,0)</f>
        <v>0</v>
      </c>
      <c r="BI462" s="211">
        <f>IF(N462="nulová",J462,0)</f>
        <v>0</v>
      </c>
      <c r="BJ462" s="19" t="s">
        <v>77</v>
      </c>
      <c r="BK462" s="211">
        <f>ROUND(I462*H462,2)</f>
        <v>0</v>
      </c>
      <c r="BL462" s="19" t="s">
        <v>130</v>
      </c>
      <c r="BM462" s="210" t="s">
        <v>553</v>
      </c>
    </row>
    <row r="463" s="2" customFormat="1">
      <c r="A463" s="40"/>
      <c r="B463" s="41"/>
      <c r="C463" s="42"/>
      <c r="D463" s="212" t="s">
        <v>132</v>
      </c>
      <c r="E463" s="42"/>
      <c r="F463" s="213" t="s">
        <v>552</v>
      </c>
      <c r="G463" s="42"/>
      <c r="H463" s="42"/>
      <c r="I463" s="214"/>
      <c r="J463" s="42"/>
      <c r="K463" s="42"/>
      <c r="L463" s="46"/>
      <c r="M463" s="215"/>
      <c r="N463" s="216"/>
      <c r="O463" s="86"/>
      <c r="P463" s="86"/>
      <c r="Q463" s="86"/>
      <c r="R463" s="86"/>
      <c r="S463" s="86"/>
      <c r="T463" s="87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T463" s="19" t="s">
        <v>132</v>
      </c>
      <c r="AU463" s="19" t="s">
        <v>79</v>
      </c>
    </row>
    <row r="464" s="2" customFormat="1">
      <c r="A464" s="40"/>
      <c r="B464" s="41"/>
      <c r="C464" s="42"/>
      <c r="D464" s="217" t="s">
        <v>134</v>
      </c>
      <c r="E464" s="42"/>
      <c r="F464" s="218" t="s">
        <v>554</v>
      </c>
      <c r="G464" s="42"/>
      <c r="H464" s="42"/>
      <c r="I464" s="214"/>
      <c r="J464" s="42"/>
      <c r="K464" s="42"/>
      <c r="L464" s="46"/>
      <c r="M464" s="215"/>
      <c r="N464" s="216"/>
      <c r="O464" s="86"/>
      <c r="P464" s="86"/>
      <c r="Q464" s="86"/>
      <c r="R464" s="86"/>
      <c r="S464" s="86"/>
      <c r="T464" s="87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T464" s="19" t="s">
        <v>134</v>
      </c>
      <c r="AU464" s="19" t="s">
        <v>79</v>
      </c>
    </row>
    <row r="465" s="13" customFormat="1">
      <c r="A465" s="13"/>
      <c r="B465" s="219"/>
      <c r="C465" s="220"/>
      <c r="D465" s="212" t="s">
        <v>136</v>
      </c>
      <c r="E465" s="221" t="s">
        <v>19</v>
      </c>
      <c r="F465" s="222" t="s">
        <v>555</v>
      </c>
      <c r="G465" s="220"/>
      <c r="H465" s="223">
        <v>2.165</v>
      </c>
      <c r="I465" s="224"/>
      <c r="J465" s="220"/>
      <c r="K465" s="220"/>
      <c r="L465" s="225"/>
      <c r="M465" s="226"/>
      <c r="N465" s="227"/>
      <c r="O465" s="227"/>
      <c r="P465" s="227"/>
      <c r="Q465" s="227"/>
      <c r="R465" s="227"/>
      <c r="S465" s="227"/>
      <c r="T465" s="228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29" t="s">
        <v>136</v>
      </c>
      <c r="AU465" s="229" t="s">
        <v>79</v>
      </c>
      <c r="AV465" s="13" t="s">
        <v>79</v>
      </c>
      <c r="AW465" s="13" t="s">
        <v>33</v>
      </c>
      <c r="AX465" s="13" t="s">
        <v>72</v>
      </c>
      <c r="AY465" s="229" t="s">
        <v>123</v>
      </c>
    </row>
    <row r="466" s="13" customFormat="1">
      <c r="A466" s="13"/>
      <c r="B466" s="219"/>
      <c r="C466" s="220"/>
      <c r="D466" s="212" t="s">
        <v>136</v>
      </c>
      <c r="E466" s="221" t="s">
        <v>19</v>
      </c>
      <c r="F466" s="222" t="s">
        <v>556</v>
      </c>
      <c r="G466" s="220"/>
      <c r="H466" s="223">
        <v>5.0449999999999999</v>
      </c>
      <c r="I466" s="224"/>
      <c r="J466" s="220"/>
      <c r="K466" s="220"/>
      <c r="L466" s="225"/>
      <c r="M466" s="226"/>
      <c r="N466" s="227"/>
      <c r="O466" s="227"/>
      <c r="P466" s="227"/>
      <c r="Q466" s="227"/>
      <c r="R466" s="227"/>
      <c r="S466" s="227"/>
      <c r="T466" s="228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29" t="s">
        <v>136</v>
      </c>
      <c r="AU466" s="229" t="s">
        <v>79</v>
      </c>
      <c r="AV466" s="13" t="s">
        <v>79</v>
      </c>
      <c r="AW466" s="13" t="s">
        <v>33</v>
      </c>
      <c r="AX466" s="13" t="s">
        <v>72</v>
      </c>
      <c r="AY466" s="229" t="s">
        <v>123</v>
      </c>
    </row>
    <row r="467" s="13" customFormat="1">
      <c r="A467" s="13"/>
      <c r="B467" s="219"/>
      <c r="C467" s="220"/>
      <c r="D467" s="212" t="s">
        <v>136</v>
      </c>
      <c r="E467" s="221" t="s">
        <v>19</v>
      </c>
      <c r="F467" s="222" t="s">
        <v>557</v>
      </c>
      <c r="G467" s="220"/>
      <c r="H467" s="223">
        <v>0.36499999999999999</v>
      </c>
      <c r="I467" s="224"/>
      <c r="J467" s="220"/>
      <c r="K467" s="220"/>
      <c r="L467" s="225"/>
      <c r="M467" s="226"/>
      <c r="N467" s="227"/>
      <c r="O467" s="227"/>
      <c r="P467" s="227"/>
      <c r="Q467" s="227"/>
      <c r="R467" s="227"/>
      <c r="S467" s="227"/>
      <c r="T467" s="22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29" t="s">
        <v>136</v>
      </c>
      <c r="AU467" s="229" t="s">
        <v>79</v>
      </c>
      <c r="AV467" s="13" t="s">
        <v>79</v>
      </c>
      <c r="AW467" s="13" t="s">
        <v>33</v>
      </c>
      <c r="AX467" s="13" t="s">
        <v>72</v>
      </c>
      <c r="AY467" s="229" t="s">
        <v>123</v>
      </c>
    </row>
    <row r="468" s="13" customFormat="1">
      <c r="A468" s="13"/>
      <c r="B468" s="219"/>
      <c r="C468" s="220"/>
      <c r="D468" s="212" t="s">
        <v>136</v>
      </c>
      <c r="E468" s="221" t="s">
        <v>19</v>
      </c>
      <c r="F468" s="222" t="s">
        <v>558</v>
      </c>
      <c r="G468" s="220"/>
      <c r="H468" s="223">
        <v>1.8</v>
      </c>
      <c r="I468" s="224"/>
      <c r="J468" s="220"/>
      <c r="K468" s="220"/>
      <c r="L468" s="225"/>
      <c r="M468" s="226"/>
      <c r="N468" s="227"/>
      <c r="O468" s="227"/>
      <c r="P468" s="227"/>
      <c r="Q468" s="227"/>
      <c r="R468" s="227"/>
      <c r="S468" s="227"/>
      <c r="T468" s="228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29" t="s">
        <v>136</v>
      </c>
      <c r="AU468" s="229" t="s">
        <v>79</v>
      </c>
      <c r="AV468" s="13" t="s">
        <v>79</v>
      </c>
      <c r="AW468" s="13" t="s">
        <v>33</v>
      </c>
      <c r="AX468" s="13" t="s">
        <v>72</v>
      </c>
      <c r="AY468" s="229" t="s">
        <v>123</v>
      </c>
    </row>
    <row r="469" s="14" customFormat="1">
      <c r="A469" s="14"/>
      <c r="B469" s="230"/>
      <c r="C469" s="231"/>
      <c r="D469" s="212" t="s">
        <v>136</v>
      </c>
      <c r="E469" s="232" t="s">
        <v>19</v>
      </c>
      <c r="F469" s="233" t="s">
        <v>139</v>
      </c>
      <c r="G469" s="231"/>
      <c r="H469" s="234">
        <v>9.375</v>
      </c>
      <c r="I469" s="235"/>
      <c r="J469" s="231"/>
      <c r="K469" s="231"/>
      <c r="L469" s="236"/>
      <c r="M469" s="237"/>
      <c r="N469" s="238"/>
      <c r="O469" s="238"/>
      <c r="P469" s="238"/>
      <c r="Q469" s="238"/>
      <c r="R469" s="238"/>
      <c r="S469" s="238"/>
      <c r="T469" s="239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40" t="s">
        <v>136</v>
      </c>
      <c r="AU469" s="240" t="s">
        <v>79</v>
      </c>
      <c r="AV469" s="14" t="s">
        <v>130</v>
      </c>
      <c r="AW469" s="14" t="s">
        <v>33</v>
      </c>
      <c r="AX469" s="14" t="s">
        <v>77</v>
      </c>
      <c r="AY469" s="240" t="s">
        <v>123</v>
      </c>
    </row>
    <row r="470" s="2" customFormat="1" ht="16.5" customHeight="1">
      <c r="A470" s="40"/>
      <c r="B470" s="41"/>
      <c r="C470" s="199" t="s">
        <v>559</v>
      </c>
      <c r="D470" s="199" t="s">
        <v>125</v>
      </c>
      <c r="E470" s="200" t="s">
        <v>560</v>
      </c>
      <c r="F470" s="201" t="s">
        <v>561</v>
      </c>
      <c r="G470" s="202" t="s">
        <v>128</v>
      </c>
      <c r="H470" s="203">
        <v>7.71</v>
      </c>
      <c r="I470" s="204"/>
      <c r="J470" s="205">
        <f>ROUND(I470*H470,2)</f>
        <v>0</v>
      </c>
      <c r="K470" s="201" t="s">
        <v>129</v>
      </c>
      <c r="L470" s="46"/>
      <c r="M470" s="206" t="s">
        <v>19</v>
      </c>
      <c r="N470" s="207" t="s">
        <v>43</v>
      </c>
      <c r="O470" s="86"/>
      <c r="P470" s="208">
        <f>O470*H470</f>
        <v>0</v>
      </c>
      <c r="Q470" s="208">
        <v>0</v>
      </c>
      <c r="R470" s="208">
        <f>Q470*H470</f>
        <v>0</v>
      </c>
      <c r="S470" s="208">
        <v>2.3999999999999999</v>
      </c>
      <c r="T470" s="209">
        <f>S470*H470</f>
        <v>18.503999999999998</v>
      </c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R470" s="210" t="s">
        <v>130</v>
      </c>
      <c r="AT470" s="210" t="s">
        <v>125</v>
      </c>
      <c r="AU470" s="210" t="s">
        <v>79</v>
      </c>
      <c r="AY470" s="19" t="s">
        <v>123</v>
      </c>
      <c r="BE470" s="211">
        <f>IF(N470="základní",J470,0)</f>
        <v>0</v>
      </c>
      <c r="BF470" s="211">
        <f>IF(N470="snížená",J470,0)</f>
        <v>0</v>
      </c>
      <c r="BG470" s="211">
        <f>IF(N470="zákl. přenesená",J470,0)</f>
        <v>0</v>
      </c>
      <c r="BH470" s="211">
        <f>IF(N470="sníž. přenesená",J470,0)</f>
        <v>0</v>
      </c>
      <c r="BI470" s="211">
        <f>IF(N470="nulová",J470,0)</f>
        <v>0</v>
      </c>
      <c r="BJ470" s="19" t="s">
        <v>77</v>
      </c>
      <c r="BK470" s="211">
        <f>ROUND(I470*H470,2)</f>
        <v>0</v>
      </c>
      <c r="BL470" s="19" t="s">
        <v>130</v>
      </c>
      <c r="BM470" s="210" t="s">
        <v>562</v>
      </c>
    </row>
    <row r="471" s="2" customFormat="1">
      <c r="A471" s="40"/>
      <c r="B471" s="41"/>
      <c r="C471" s="42"/>
      <c r="D471" s="212" t="s">
        <v>132</v>
      </c>
      <c r="E471" s="42"/>
      <c r="F471" s="213" t="s">
        <v>563</v>
      </c>
      <c r="G471" s="42"/>
      <c r="H471" s="42"/>
      <c r="I471" s="214"/>
      <c r="J471" s="42"/>
      <c r="K471" s="42"/>
      <c r="L471" s="46"/>
      <c r="M471" s="215"/>
      <c r="N471" s="216"/>
      <c r="O471" s="86"/>
      <c r="P471" s="86"/>
      <c r="Q471" s="86"/>
      <c r="R471" s="86"/>
      <c r="S471" s="86"/>
      <c r="T471" s="87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T471" s="19" t="s">
        <v>132</v>
      </c>
      <c r="AU471" s="19" t="s">
        <v>79</v>
      </c>
    </row>
    <row r="472" s="2" customFormat="1">
      <c r="A472" s="40"/>
      <c r="B472" s="41"/>
      <c r="C472" s="42"/>
      <c r="D472" s="217" t="s">
        <v>134</v>
      </c>
      <c r="E472" s="42"/>
      <c r="F472" s="218" t="s">
        <v>564</v>
      </c>
      <c r="G472" s="42"/>
      <c r="H472" s="42"/>
      <c r="I472" s="214"/>
      <c r="J472" s="42"/>
      <c r="K472" s="42"/>
      <c r="L472" s="46"/>
      <c r="M472" s="215"/>
      <c r="N472" s="216"/>
      <c r="O472" s="86"/>
      <c r="P472" s="86"/>
      <c r="Q472" s="86"/>
      <c r="R472" s="86"/>
      <c r="S472" s="86"/>
      <c r="T472" s="87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T472" s="19" t="s">
        <v>134</v>
      </c>
      <c r="AU472" s="19" t="s">
        <v>79</v>
      </c>
    </row>
    <row r="473" s="13" customFormat="1">
      <c r="A473" s="13"/>
      <c r="B473" s="219"/>
      <c r="C473" s="220"/>
      <c r="D473" s="212" t="s">
        <v>136</v>
      </c>
      <c r="E473" s="221" t="s">
        <v>19</v>
      </c>
      <c r="F473" s="222" t="s">
        <v>565</v>
      </c>
      <c r="G473" s="220"/>
      <c r="H473" s="223">
        <v>0.27000000000000002</v>
      </c>
      <c r="I473" s="224"/>
      <c r="J473" s="220"/>
      <c r="K473" s="220"/>
      <c r="L473" s="225"/>
      <c r="M473" s="226"/>
      <c r="N473" s="227"/>
      <c r="O473" s="227"/>
      <c r="P473" s="227"/>
      <c r="Q473" s="227"/>
      <c r="R473" s="227"/>
      <c r="S473" s="227"/>
      <c r="T473" s="228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29" t="s">
        <v>136</v>
      </c>
      <c r="AU473" s="229" t="s">
        <v>79</v>
      </c>
      <c r="AV473" s="13" t="s">
        <v>79</v>
      </c>
      <c r="AW473" s="13" t="s">
        <v>33</v>
      </c>
      <c r="AX473" s="13" t="s">
        <v>72</v>
      </c>
      <c r="AY473" s="229" t="s">
        <v>123</v>
      </c>
    </row>
    <row r="474" s="13" customFormat="1">
      <c r="A474" s="13"/>
      <c r="B474" s="219"/>
      <c r="C474" s="220"/>
      <c r="D474" s="212" t="s">
        <v>136</v>
      </c>
      <c r="E474" s="221" t="s">
        <v>19</v>
      </c>
      <c r="F474" s="222" t="s">
        <v>566</v>
      </c>
      <c r="G474" s="220"/>
      <c r="H474" s="223">
        <v>0.81000000000000005</v>
      </c>
      <c r="I474" s="224"/>
      <c r="J474" s="220"/>
      <c r="K474" s="220"/>
      <c r="L474" s="225"/>
      <c r="M474" s="226"/>
      <c r="N474" s="227"/>
      <c r="O474" s="227"/>
      <c r="P474" s="227"/>
      <c r="Q474" s="227"/>
      <c r="R474" s="227"/>
      <c r="S474" s="227"/>
      <c r="T474" s="228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29" t="s">
        <v>136</v>
      </c>
      <c r="AU474" s="229" t="s">
        <v>79</v>
      </c>
      <c r="AV474" s="13" t="s">
        <v>79</v>
      </c>
      <c r="AW474" s="13" t="s">
        <v>33</v>
      </c>
      <c r="AX474" s="13" t="s">
        <v>72</v>
      </c>
      <c r="AY474" s="229" t="s">
        <v>123</v>
      </c>
    </row>
    <row r="475" s="13" customFormat="1">
      <c r="A475" s="13"/>
      <c r="B475" s="219"/>
      <c r="C475" s="220"/>
      <c r="D475" s="212" t="s">
        <v>136</v>
      </c>
      <c r="E475" s="221" t="s">
        <v>19</v>
      </c>
      <c r="F475" s="222" t="s">
        <v>567</v>
      </c>
      <c r="G475" s="220"/>
      <c r="H475" s="223">
        <v>6.6299999999999999</v>
      </c>
      <c r="I475" s="224"/>
      <c r="J475" s="220"/>
      <c r="K475" s="220"/>
      <c r="L475" s="225"/>
      <c r="M475" s="226"/>
      <c r="N475" s="227"/>
      <c r="O475" s="227"/>
      <c r="P475" s="227"/>
      <c r="Q475" s="227"/>
      <c r="R475" s="227"/>
      <c r="S475" s="227"/>
      <c r="T475" s="228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29" t="s">
        <v>136</v>
      </c>
      <c r="AU475" s="229" t="s">
        <v>79</v>
      </c>
      <c r="AV475" s="13" t="s">
        <v>79</v>
      </c>
      <c r="AW475" s="13" t="s">
        <v>33</v>
      </c>
      <c r="AX475" s="13" t="s">
        <v>72</v>
      </c>
      <c r="AY475" s="229" t="s">
        <v>123</v>
      </c>
    </row>
    <row r="476" s="14" customFormat="1">
      <c r="A476" s="14"/>
      <c r="B476" s="230"/>
      <c r="C476" s="231"/>
      <c r="D476" s="212" t="s">
        <v>136</v>
      </c>
      <c r="E476" s="232" t="s">
        <v>19</v>
      </c>
      <c r="F476" s="233" t="s">
        <v>139</v>
      </c>
      <c r="G476" s="231"/>
      <c r="H476" s="234">
        <v>7.71</v>
      </c>
      <c r="I476" s="235"/>
      <c r="J476" s="231"/>
      <c r="K476" s="231"/>
      <c r="L476" s="236"/>
      <c r="M476" s="237"/>
      <c r="N476" s="238"/>
      <c r="O476" s="238"/>
      <c r="P476" s="238"/>
      <c r="Q476" s="238"/>
      <c r="R476" s="238"/>
      <c r="S476" s="238"/>
      <c r="T476" s="239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40" t="s">
        <v>136</v>
      </c>
      <c r="AU476" s="240" t="s">
        <v>79</v>
      </c>
      <c r="AV476" s="14" t="s">
        <v>130</v>
      </c>
      <c r="AW476" s="14" t="s">
        <v>33</v>
      </c>
      <c r="AX476" s="14" t="s">
        <v>77</v>
      </c>
      <c r="AY476" s="240" t="s">
        <v>123</v>
      </c>
    </row>
    <row r="477" s="2" customFormat="1" ht="16.5" customHeight="1">
      <c r="A477" s="40"/>
      <c r="B477" s="41"/>
      <c r="C477" s="199" t="s">
        <v>568</v>
      </c>
      <c r="D477" s="199" t="s">
        <v>125</v>
      </c>
      <c r="E477" s="200" t="s">
        <v>569</v>
      </c>
      <c r="F477" s="201" t="s">
        <v>570</v>
      </c>
      <c r="G477" s="202" t="s">
        <v>200</v>
      </c>
      <c r="H477" s="203">
        <v>16.530000000000001</v>
      </c>
      <c r="I477" s="204"/>
      <c r="J477" s="205">
        <f>ROUND(I477*H477,2)</f>
        <v>0</v>
      </c>
      <c r="K477" s="201" t="s">
        <v>129</v>
      </c>
      <c r="L477" s="46"/>
      <c r="M477" s="206" t="s">
        <v>19</v>
      </c>
      <c r="N477" s="207" t="s">
        <v>43</v>
      </c>
      <c r="O477" s="86"/>
      <c r="P477" s="208">
        <f>O477*H477</f>
        <v>0</v>
      </c>
      <c r="Q477" s="208">
        <v>0</v>
      </c>
      <c r="R477" s="208">
        <f>Q477*H477</f>
        <v>0</v>
      </c>
      <c r="S477" s="208">
        <v>0.066000000000000003</v>
      </c>
      <c r="T477" s="209">
        <f>S477*H477</f>
        <v>1.0909800000000001</v>
      </c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R477" s="210" t="s">
        <v>130</v>
      </c>
      <c r="AT477" s="210" t="s">
        <v>125</v>
      </c>
      <c r="AU477" s="210" t="s">
        <v>79</v>
      </c>
      <c r="AY477" s="19" t="s">
        <v>123</v>
      </c>
      <c r="BE477" s="211">
        <f>IF(N477="základní",J477,0)</f>
        <v>0</v>
      </c>
      <c r="BF477" s="211">
        <f>IF(N477="snížená",J477,0)</f>
        <v>0</v>
      </c>
      <c r="BG477" s="211">
        <f>IF(N477="zákl. přenesená",J477,0)</f>
        <v>0</v>
      </c>
      <c r="BH477" s="211">
        <f>IF(N477="sníž. přenesená",J477,0)</f>
        <v>0</v>
      </c>
      <c r="BI477" s="211">
        <f>IF(N477="nulová",J477,0)</f>
        <v>0</v>
      </c>
      <c r="BJ477" s="19" t="s">
        <v>77</v>
      </c>
      <c r="BK477" s="211">
        <f>ROUND(I477*H477,2)</f>
        <v>0</v>
      </c>
      <c r="BL477" s="19" t="s">
        <v>130</v>
      </c>
      <c r="BM477" s="210" t="s">
        <v>571</v>
      </c>
    </row>
    <row r="478" s="2" customFormat="1">
      <c r="A478" s="40"/>
      <c r="B478" s="41"/>
      <c r="C478" s="42"/>
      <c r="D478" s="212" t="s">
        <v>132</v>
      </c>
      <c r="E478" s="42"/>
      <c r="F478" s="213" t="s">
        <v>572</v>
      </c>
      <c r="G478" s="42"/>
      <c r="H478" s="42"/>
      <c r="I478" s="214"/>
      <c r="J478" s="42"/>
      <c r="K478" s="42"/>
      <c r="L478" s="46"/>
      <c r="M478" s="215"/>
      <c r="N478" s="216"/>
      <c r="O478" s="86"/>
      <c r="P478" s="86"/>
      <c r="Q478" s="86"/>
      <c r="R478" s="86"/>
      <c r="S478" s="86"/>
      <c r="T478" s="87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T478" s="19" t="s">
        <v>132</v>
      </c>
      <c r="AU478" s="19" t="s">
        <v>79</v>
      </c>
    </row>
    <row r="479" s="2" customFormat="1">
      <c r="A479" s="40"/>
      <c r="B479" s="41"/>
      <c r="C479" s="42"/>
      <c r="D479" s="217" t="s">
        <v>134</v>
      </c>
      <c r="E479" s="42"/>
      <c r="F479" s="218" t="s">
        <v>573</v>
      </c>
      <c r="G479" s="42"/>
      <c r="H479" s="42"/>
      <c r="I479" s="214"/>
      <c r="J479" s="42"/>
      <c r="K479" s="42"/>
      <c r="L479" s="46"/>
      <c r="M479" s="215"/>
      <c r="N479" s="216"/>
      <c r="O479" s="86"/>
      <c r="P479" s="86"/>
      <c r="Q479" s="86"/>
      <c r="R479" s="86"/>
      <c r="S479" s="86"/>
      <c r="T479" s="87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T479" s="19" t="s">
        <v>134</v>
      </c>
      <c r="AU479" s="19" t="s">
        <v>79</v>
      </c>
    </row>
    <row r="480" s="15" customFormat="1">
      <c r="A480" s="15"/>
      <c r="B480" s="251"/>
      <c r="C480" s="252"/>
      <c r="D480" s="212" t="s">
        <v>136</v>
      </c>
      <c r="E480" s="253" t="s">
        <v>19</v>
      </c>
      <c r="F480" s="254" t="s">
        <v>244</v>
      </c>
      <c r="G480" s="252"/>
      <c r="H480" s="253" t="s">
        <v>19</v>
      </c>
      <c r="I480" s="255"/>
      <c r="J480" s="252"/>
      <c r="K480" s="252"/>
      <c r="L480" s="256"/>
      <c r="M480" s="257"/>
      <c r="N480" s="258"/>
      <c r="O480" s="258"/>
      <c r="P480" s="258"/>
      <c r="Q480" s="258"/>
      <c r="R480" s="258"/>
      <c r="S480" s="258"/>
      <c r="T480" s="259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0" t="s">
        <v>136</v>
      </c>
      <c r="AU480" s="260" t="s">
        <v>79</v>
      </c>
      <c r="AV480" s="15" t="s">
        <v>77</v>
      </c>
      <c r="AW480" s="15" t="s">
        <v>33</v>
      </c>
      <c r="AX480" s="15" t="s">
        <v>72</v>
      </c>
      <c r="AY480" s="260" t="s">
        <v>123</v>
      </c>
    </row>
    <row r="481" s="13" customFormat="1">
      <c r="A481" s="13"/>
      <c r="B481" s="219"/>
      <c r="C481" s="220"/>
      <c r="D481" s="212" t="s">
        <v>136</v>
      </c>
      <c r="E481" s="221" t="s">
        <v>19</v>
      </c>
      <c r="F481" s="222" t="s">
        <v>574</v>
      </c>
      <c r="G481" s="220"/>
      <c r="H481" s="223">
        <v>16.530000000000001</v>
      </c>
      <c r="I481" s="224"/>
      <c r="J481" s="220"/>
      <c r="K481" s="220"/>
      <c r="L481" s="225"/>
      <c r="M481" s="226"/>
      <c r="N481" s="227"/>
      <c r="O481" s="227"/>
      <c r="P481" s="227"/>
      <c r="Q481" s="227"/>
      <c r="R481" s="227"/>
      <c r="S481" s="227"/>
      <c r="T481" s="228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29" t="s">
        <v>136</v>
      </c>
      <c r="AU481" s="229" t="s">
        <v>79</v>
      </c>
      <c r="AV481" s="13" t="s">
        <v>79</v>
      </c>
      <c r="AW481" s="13" t="s">
        <v>33</v>
      </c>
      <c r="AX481" s="13" t="s">
        <v>72</v>
      </c>
      <c r="AY481" s="229" t="s">
        <v>123</v>
      </c>
    </row>
    <row r="482" s="14" customFormat="1">
      <c r="A482" s="14"/>
      <c r="B482" s="230"/>
      <c r="C482" s="231"/>
      <c r="D482" s="212" t="s">
        <v>136</v>
      </c>
      <c r="E482" s="232" t="s">
        <v>19</v>
      </c>
      <c r="F482" s="233" t="s">
        <v>139</v>
      </c>
      <c r="G482" s="231"/>
      <c r="H482" s="234">
        <v>16.530000000000001</v>
      </c>
      <c r="I482" s="235"/>
      <c r="J482" s="231"/>
      <c r="K482" s="231"/>
      <c r="L482" s="236"/>
      <c r="M482" s="237"/>
      <c r="N482" s="238"/>
      <c r="O482" s="238"/>
      <c r="P482" s="238"/>
      <c r="Q482" s="238"/>
      <c r="R482" s="238"/>
      <c r="S482" s="238"/>
      <c r="T482" s="239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0" t="s">
        <v>136</v>
      </c>
      <c r="AU482" s="240" t="s">
        <v>79</v>
      </c>
      <c r="AV482" s="14" t="s">
        <v>130</v>
      </c>
      <c r="AW482" s="14" t="s">
        <v>33</v>
      </c>
      <c r="AX482" s="14" t="s">
        <v>77</v>
      </c>
      <c r="AY482" s="240" t="s">
        <v>123</v>
      </c>
    </row>
    <row r="483" s="2" customFormat="1" ht="24.15" customHeight="1">
      <c r="A483" s="40"/>
      <c r="B483" s="41"/>
      <c r="C483" s="199" t="s">
        <v>575</v>
      </c>
      <c r="D483" s="199" t="s">
        <v>125</v>
      </c>
      <c r="E483" s="200" t="s">
        <v>576</v>
      </c>
      <c r="F483" s="201" t="s">
        <v>577</v>
      </c>
      <c r="G483" s="202" t="s">
        <v>200</v>
      </c>
      <c r="H483" s="203">
        <v>131.40000000000001</v>
      </c>
      <c r="I483" s="204"/>
      <c r="J483" s="205">
        <f>ROUND(I483*H483,2)</f>
        <v>0</v>
      </c>
      <c r="K483" s="201" t="s">
        <v>129</v>
      </c>
      <c r="L483" s="46"/>
      <c r="M483" s="206" t="s">
        <v>19</v>
      </c>
      <c r="N483" s="207" t="s">
        <v>43</v>
      </c>
      <c r="O483" s="86"/>
      <c r="P483" s="208">
        <f>O483*H483</f>
        <v>0</v>
      </c>
      <c r="Q483" s="208">
        <v>0</v>
      </c>
      <c r="R483" s="208">
        <f>Q483*H483</f>
        <v>0</v>
      </c>
      <c r="S483" s="208">
        <v>0.058999999999999997</v>
      </c>
      <c r="T483" s="209">
        <f>S483*H483</f>
        <v>7.7526000000000002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0" t="s">
        <v>130</v>
      </c>
      <c r="AT483" s="210" t="s">
        <v>125</v>
      </c>
      <c r="AU483" s="210" t="s">
        <v>79</v>
      </c>
      <c r="AY483" s="19" t="s">
        <v>123</v>
      </c>
      <c r="BE483" s="211">
        <f>IF(N483="základní",J483,0)</f>
        <v>0</v>
      </c>
      <c r="BF483" s="211">
        <f>IF(N483="snížená",J483,0)</f>
        <v>0</v>
      </c>
      <c r="BG483" s="211">
        <f>IF(N483="zákl. přenesená",J483,0)</f>
        <v>0</v>
      </c>
      <c r="BH483" s="211">
        <f>IF(N483="sníž. přenesená",J483,0)</f>
        <v>0</v>
      </c>
      <c r="BI483" s="211">
        <f>IF(N483="nulová",J483,0)</f>
        <v>0</v>
      </c>
      <c r="BJ483" s="19" t="s">
        <v>77</v>
      </c>
      <c r="BK483" s="211">
        <f>ROUND(I483*H483,2)</f>
        <v>0</v>
      </c>
      <c r="BL483" s="19" t="s">
        <v>130</v>
      </c>
      <c r="BM483" s="210" t="s">
        <v>578</v>
      </c>
    </row>
    <row r="484" s="2" customFormat="1">
      <c r="A484" s="40"/>
      <c r="B484" s="41"/>
      <c r="C484" s="42"/>
      <c r="D484" s="212" t="s">
        <v>132</v>
      </c>
      <c r="E484" s="42"/>
      <c r="F484" s="213" t="s">
        <v>579</v>
      </c>
      <c r="G484" s="42"/>
      <c r="H484" s="42"/>
      <c r="I484" s="214"/>
      <c r="J484" s="42"/>
      <c r="K484" s="42"/>
      <c r="L484" s="46"/>
      <c r="M484" s="215"/>
      <c r="N484" s="216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132</v>
      </c>
      <c r="AU484" s="19" t="s">
        <v>79</v>
      </c>
    </row>
    <row r="485" s="2" customFormat="1">
      <c r="A485" s="40"/>
      <c r="B485" s="41"/>
      <c r="C485" s="42"/>
      <c r="D485" s="217" t="s">
        <v>134</v>
      </c>
      <c r="E485" s="42"/>
      <c r="F485" s="218" t="s">
        <v>580</v>
      </c>
      <c r="G485" s="42"/>
      <c r="H485" s="42"/>
      <c r="I485" s="214"/>
      <c r="J485" s="42"/>
      <c r="K485" s="42"/>
      <c r="L485" s="46"/>
      <c r="M485" s="215"/>
      <c r="N485" s="216"/>
      <c r="O485" s="86"/>
      <c r="P485" s="86"/>
      <c r="Q485" s="86"/>
      <c r="R485" s="86"/>
      <c r="S485" s="86"/>
      <c r="T485" s="87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T485" s="19" t="s">
        <v>134</v>
      </c>
      <c r="AU485" s="19" t="s">
        <v>79</v>
      </c>
    </row>
    <row r="486" s="15" customFormat="1">
      <c r="A486" s="15"/>
      <c r="B486" s="251"/>
      <c r="C486" s="252"/>
      <c r="D486" s="212" t="s">
        <v>136</v>
      </c>
      <c r="E486" s="253" t="s">
        <v>19</v>
      </c>
      <c r="F486" s="254" t="s">
        <v>248</v>
      </c>
      <c r="G486" s="252"/>
      <c r="H486" s="253" t="s">
        <v>19</v>
      </c>
      <c r="I486" s="255"/>
      <c r="J486" s="252"/>
      <c r="K486" s="252"/>
      <c r="L486" s="256"/>
      <c r="M486" s="257"/>
      <c r="N486" s="258"/>
      <c r="O486" s="258"/>
      <c r="P486" s="258"/>
      <c r="Q486" s="258"/>
      <c r="R486" s="258"/>
      <c r="S486" s="258"/>
      <c r="T486" s="259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60" t="s">
        <v>136</v>
      </c>
      <c r="AU486" s="260" t="s">
        <v>79</v>
      </c>
      <c r="AV486" s="15" t="s">
        <v>77</v>
      </c>
      <c r="AW486" s="15" t="s">
        <v>33</v>
      </c>
      <c r="AX486" s="15" t="s">
        <v>72</v>
      </c>
      <c r="AY486" s="260" t="s">
        <v>123</v>
      </c>
    </row>
    <row r="487" s="13" customFormat="1">
      <c r="A487" s="13"/>
      <c r="B487" s="219"/>
      <c r="C487" s="220"/>
      <c r="D487" s="212" t="s">
        <v>136</v>
      </c>
      <c r="E487" s="221" t="s">
        <v>19</v>
      </c>
      <c r="F487" s="222" t="s">
        <v>581</v>
      </c>
      <c r="G487" s="220"/>
      <c r="H487" s="223">
        <v>131.40000000000001</v>
      </c>
      <c r="I487" s="224"/>
      <c r="J487" s="220"/>
      <c r="K487" s="220"/>
      <c r="L487" s="225"/>
      <c r="M487" s="226"/>
      <c r="N487" s="227"/>
      <c r="O487" s="227"/>
      <c r="P487" s="227"/>
      <c r="Q487" s="227"/>
      <c r="R487" s="227"/>
      <c r="S487" s="227"/>
      <c r="T487" s="228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9" t="s">
        <v>136</v>
      </c>
      <c r="AU487" s="229" t="s">
        <v>79</v>
      </c>
      <c r="AV487" s="13" t="s">
        <v>79</v>
      </c>
      <c r="AW487" s="13" t="s">
        <v>33</v>
      </c>
      <c r="AX487" s="13" t="s">
        <v>72</v>
      </c>
      <c r="AY487" s="229" t="s">
        <v>123</v>
      </c>
    </row>
    <row r="488" s="14" customFormat="1">
      <c r="A488" s="14"/>
      <c r="B488" s="230"/>
      <c r="C488" s="231"/>
      <c r="D488" s="212" t="s">
        <v>136</v>
      </c>
      <c r="E488" s="232" t="s">
        <v>19</v>
      </c>
      <c r="F488" s="233" t="s">
        <v>139</v>
      </c>
      <c r="G488" s="231"/>
      <c r="H488" s="234">
        <v>131.40000000000001</v>
      </c>
      <c r="I488" s="235"/>
      <c r="J488" s="231"/>
      <c r="K488" s="231"/>
      <c r="L488" s="236"/>
      <c r="M488" s="237"/>
      <c r="N488" s="238"/>
      <c r="O488" s="238"/>
      <c r="P488" s="238"/>
      <c r="Q488" s="238"/>
      <c r="R488" s="238"/>
      <c r="S488" s="238"/>
      <c r="T488" s="239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40" t="s">
        <v>136</v>
      </c>
      <c r="AU488" s="240" t="s">
        <v>79</v>
      </c>
      <c r="AV488" s="14" t="s">
        <v>130</v>
      </c>
      <c r="AW488" s="14" t="s">
        <v>33</v>
      </c>
      <c r="AX488" s="14" t="s">
        <v>77</v>
      </c>
      <c r="AY488" s="240" t="s">
        <v>123</v>
      </c>
    </row>
    <row r="489" s="2" customFormat="1" ht="21.75" customHeight="1">
      <c r="A489" s="40"/>
      <c r="B489" s="41"/>
      <c r="C489" s="199" t="s">
        <v>582</v>
      </c>
      <c r="D489" s="199" t="s">
        <v>125</v>
      </c>
      <c r="E489" s="200" t="s">
        <v>583</v>
      </c>
      <c r="F489" s="201" t="s">
        <v>584</v>
      </c>
      <c r="G489" s="202" t="s">
        <v>200</v>
      </c>
      <c r="H489" s="203">
        <v>4</v>
      </c>
      <c r="I489" s="204"/>
      <c r="J489" s="205">
        <f>ROUND(I489*H489,2)</f>
        <v>0</v>
      </c>
      <c r="K489" s="201" t="s">
        <v>129</v>
      </c>
      <c r="L489" s="46"/>
      <c r="M489" s="206" t="s">
        <v>19</v>
      </c>
      <c r="N489" s="207" t="s">
        <v>43</v>
      </c>
      <c r="O489" s="86"/>
      <c r="P489" s="208">
        <f>O489*H489</f>
        <v>0</v>
      </c>
      <c r="Q489" s="208">
        <v>0</v>
      </c>
      <c r="R489" s="208">
        <f>Q489*H489</f>
        <v>0</v>
      </c>
      <c r="S489" s="208">
        <v>0.083000000000000004</v>
      </c>
      <c r="T489" s="209">
        <f>S489*H489</f>
        <v>0.33200000000000002</v>
      </c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R489" s="210" t="s">
        <v>130</v>
      </c>
      <c r="AT489" s="210" t="s">
        <v>125</v>
      </c>
      <c r="AU489" s="210" t="s">
        <v>79</v>
      </c>
      <c r="AY489" s="19" t="s">
        <v>123</v>
      </c>
      <c r="BE489" s="211">
        <f>IF(N489="základní",J489,0)</f>
        <v>0</v>
      </c>
      <c r="BF489" s="211">
        <f>IF(N489="snížená",J489,0)</f>
        <v>0</v>
      </c>
      <c r="BG489" s="211">
        <f>IF(N489="zákl. přenesená",J489,0)</f>
        <v>0</v>
      </c>
      <c r="BH489" s="211">
        <f>IF(N489="sníž. přenesená",J489,0)</f>
        <v>0</v>
      </c>
      <c r="BI489" s="211">
        <f>IF(N489="nulová",J489,0)</f>
        <v>0</v>
      </c>
      <c r="BJ489" s="19" t="s">
        <v>77</v>
      </c>
      <c r="BK489" s="211">
        <f>ROUND(I489*H489,2)</f>
        <v>0</v>
      </c>
      <c r="BL489" s="19" t="s">
        <v>130</v>
      </c>
      <c r="BM489" s="210" t="s">
        <v>585</v>
      </c>
    </row>
    <row r="490" s="2" customFormat="1">
      <c r="A490" s="40"/>
      <c r="B490" s="41"/>
      <c r="C490" s="42"/>
      <c r="D490" s="212" t="s">
        <v>132</v>
      </c>
      <c r="E490" s="42"/>
      <c r="F490" s="213" t="s">
        <v>586</v>
      </c>
      <c r="G490" s="42"/>
      <c r="H490" s="42"/>
      <c r="I490" s="214"/>
      <c r="J490" s="42"/>
      <c r="K490" s="42"/>
      <c r="L490" s="46"/>
      <c r="M490" s="215"/>
      <c r="N490" s="216"/>
      <c r="O490" s="86"/>
      <c r="P490" s="86"/>
      <c r="Q490" s="86"/>
      <c r="R490" s="86"/>
      <c r="S490" s="86"/>
      <c r="T490" s="87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T490" s="19" t="s">
        <v>132</v>
      </c>
      <c r="AU490" s="19" t="s">
        <v>79</v>
      </c>
    </row>
    <row r="491" s="2" customFormat="1">
      <c r="A491" s="40"/>
      <c r="B491" s="41"/>
      <c r="C491" s="42"/>
      <c r="D491" s="217" t="s">
        <v>134</v>
      </c>
      <c r="E491" s="42"/>
      <c r="F491" s="218" t="s">
        <v>587</v>
      </c>
      <c r="G491" s="42"/>
      <c r="H491" s="42"/>
      <c r="I491" s="214"/>
      <c r="J491" s="42"/>
      <c r="K491" s="42"/>
      <c r="L491" s="46"/>
      <c r="M491" s="215"/>
      <c r="N491" s="216"/>
      <c r="O491" s="86"/>
      <c r="P491" s="86"/>
      <c r="Q491" s="86"/>
      <c r="R491" s="86"/>
      <c r="S491" s="86"/>
      <c r="T491" s="87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T491" s="19" t="s">
        <v>134</v>
      </c>
      <c r="AU491" s="19" t="s">
        <v>79</v>
      </c>
    </row>
    <row r="492" s="15" customFormat="1">
      <c r="A492" s="15"/>
      <c r="B492" s="251"/>
      <c r="C492" s="252"/>
      <c r="D492" s="212" t="s">
        <v>136</v>
      </c>
      <c r="E492" s="253" t="s">
        <v>19</v>
      </c>
      <c r="F492" s="254" t="s">
        <v>246</v>
      </c>
      <c r="G492" s="252"/>
      <c r="H492" s="253" t="s">
        <v>19</v>
      </c>
      <c r="I492" s="255"/>
      <c r="J492" s="252"/>
      <c r="K492" s="252"/>
      <c r="L492" s="256"/>
      <c r="M492" s="257"/>
      <c r="N492" s="258"/>
      <c r="O492" s="258"/>
      <c r="P492" s="258"/>
      <c r="Q492" s="258"/>
      <c r="R492" s="258"/>
      <c r="S492" s="258"/>
      <c r="T492" s="259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60" t="s">
        <v>136</v>
      </c>
      <c r="AU492" s="260" t="s">
        <v>79</v>
      </c>
      <c r="AV492" s="15" t="s">
        <v>77</v>
      </c>
      <c r="AW492" s="15" t="s">
        <v>33</v>
      </c>
      <c r="AX492" s="15" t="s">
        <v>72</v>
      </c>
      <c r="AY492" s="260" t="s">
        <v>123</v>
      </c>
    </row>
    <row r="493" s="13" customFormat="1">
      <c r="A493" s="13"/>
      <c r="B493" s="219"/>
      <c r="C493" s="220"/>
      <c r="D493" s="212" t="s">
        <v>136</v>
      </c>
      <c r="E493" s="221" t="s">
        <v>19</v>
      </c>
      <c r="F493" s="222" t="s">
        <v>588</v>
      </c>
      <c r="G493" s="220"/>
      <c r="H493" s="223">
        <v>4</v>
      </c>
      <c r="I493" s="224"/>
      <c r="J493" s="220"/>
      <c r="K493" s="220"/>
      <c r="L493" s="225"/>
      <c r="M493" s="226"/>
      <c r="N493" s="227"/>
      <c r="O493" s="227"/>
      <c r="P493" s="227"/>
      <c r="Q493" s="227"/>
      <c r="R493" s="227"/>
      <c r="S493" s="227"/>
      <c r="T493" s="228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29" t="s">
        <v>136</v>
      </c>
      <c r="AU493" s="229" t="s">
        <v>79</v>
      </c>
      <c r="AV493" s="13" t="s">
        <v>79</v>
      </c>
      <c r="AW493" s="13" t="s">
        <v>33</v>
      </c>
      <c r="AX493" s="13" t="s">
        <v>72</v>
      </c>
      <c r="AY493" s="229" t="s">
        <v>123</v>
      </c>
    </row>
    <row r="494" s="14" customFormat="1">
      <c r="A494" s="14"/>
      <c r="B494" s="230"/>
      <c r="C494" s="231"/>
      <c r="D494" s="212" t="s">
        <v>136</v>
      </c>
      <c r="E494" s="232" t="s">
        <v>19</v>
      </c>
      <c r="F494" s="233" t="s">
        <v>139</v>
      </c>
      <c r="G494" s="231"/>
      <c r="H494" s="234">
        <v>4</v>
      </c>
      <c r="I494" s="235"/>
      <c r="J494" s="231"/>
      <c r="K494" s="231"/>
      <c r="L494" s="236"/>
      <c r="M494" s="237"/>
      <c r="N494" s="238"/>
      <c r="O494" s="238"/>
      <c r="P494" s="238"/>
      <c r="Q494" s="238"/>
      <c r="R494" s="238"/>
      <c r="S494" s="238"/>
      <c r="T494" s="239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T494" s="240" t="s">
        <v>136</v>
      </c>
      <c r="AU494" s="240" t="s">
        <v>79</v>
      </c>
      <c r="AV494" s="14" t="s">
        <v>130</v>
      </c>
      <c r="AW494" s="14" t="s">
        <v>33</v>
      </c>
      <c r="AX494" s="14" t="s">
        <v>77</v>
      </c>
      <c r="AY494" s="240" t="s">
        <v>123</v>
      </c>
    </row>
    <row r="495" s="2" customFormat="1" ht="24.15" customHeight="1">
      <c r="A495" s="40"/>
      <c r="B495" s="41"/>
      <c r="C495" s="199" t="s">
        <v>589</v>
      </c>
      <c r="D495" s="199" t="s">
        <v>125</v>
      </c>
      <c r="E495" s="200" t="s">
        <v>590</v>
      </c>
      <c r="F495" s="201" t="s">
        <v>591</v>
      </c>
      <c r="G495" s="202" t="s">
        <v>200</v>
      </c>
      <c r="H495" s="203">
        <v>701.077</v>
      </c>
      <c r="I495" s="204"/>
      <c r="J495" s="205">
        <f>ROUND(I495*H495,2)</f>
        <v>0</v>
      </c>
      <c r="K495" s="201" t="s">
        <v>129</v>
      </c>
      <c r="L495" s="46"/>
      <c r="M495" s="206" t="s">
        <v>19</v>
      </c>
      <c r="N495" s="207" t="s">
        <v>43</v>
      </c>
      <c r="O495" s="86"/>
      <c r="P495" s="208">
        <f>O495*H495</f>
        <v>0</v>
      </c>
      <c r="Q495" s="208">
        <v>0</v>
      </c>
      <c r="R495" s="208">
        <f>Q495*H495</f>
        <v>0</v>
      </c>
      <c r="S495" s="208">
        <v>0.0025999999999999999</v>
      </c>
      <c r="T495" s="209">
        <f>S495*H495</f>
        <v>1.8228001999999999</v>
      </c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R495" s="210" t="s">
        <v>130</v>
      </c>
      <c r="AT495" s="210" t="s">
        <v>125</v>
      </c>
      <c r="AU495" s="210" t="s">
        <v>79</v>
      </c>
      <c r="AY495" s="19" t="s">
        <v>123</v>
      </c>
      <c r="BE495" s="211">
        <f>IF(N495="základní",J495,0)</f>
        <v>0</v>
      </c>
      <c r="BF495" s="211">
        <f>IF(N495="snížená",J495,0)</f>
        <v>0</v>
      </c>
      <c r="BG495" s="211">
        <f>IF(N495="zákl. přenesená",J495,0)</f>
        <v>0</v>
      </c>
      <c r="BH495" s="211">
        <f>IF(N495="sníž. přenesená",J495,0)</f>
        <v>0</v>
      </c>
      <c r="BI495" s="211">
        <f>IF(N495="nulová",J495,0)</f>
        <v>0</v>
      </c>
      <c r="BJ495" s="19" t="s">
        <v>77</v>
      </c>
      <c r="BK495" s="211">
        <f>ROUND(I495*H495,2)</f>
        <v>0</v>
      </c>
      <c r="BL495" s="19" t="s">
        <v>130</v>
      </c>
      <c r="BM495" s="210" t="s">
        <v>592</v>
      </c>
    </row>
    <row r="496" s="2" customFormat="1">
      <c r="A496" s="40"/>
      <c r="B496" s="41"/>
      <c r="C496" s="42"/>
      <c r="D496" s="212" t="s">
        <v>132</v>
      </c>
      <c r="E496" s="42"/>
      <c r="F496" s="213" t="s">
        <v>593</v>
      </c>
      <c r="G496" s="42"/>
      <c r="H496" s="42"/>
      <c r="I496" s="214"/>
      <c r="J496" s="42"/>
      <c r="K496" s="42"/>
      <c r="L496" s="46"/>
      <c r="M496" s="215"/>
      <c r="N496" s="216"/>
      <c r="O496" s="86"/>
      <c r="P496" s="86"/>
      <c r="Q496" s="86"/>
      <c r="R496" s="86"/>
      <c r="S496" s="86"/>
      <c r="T496" s="87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T496" s="19" t="s">
        <v>132</v>
      </c>
      <c r="AU496" s="19" t="s">
        <v>79</v>
      </c>
    </row>
    <row r="497" s="2" customFormat="1">
      <c r="A497" s="40"/>
      <c r="B497" s="41"/>
      <c r="C497" s="42"/>
      <c r="D497" s="217" t="s">
        <v>134</v>
      </c>
      <c r="E497" s="42"/>
      <c r="F497" s="218" t="s">
        <v>594</v>
      </c>
      <c r="G497" s="42"/>
      <c r="H497" s="42"/>
      <c r="I497" s="214"/>
      <c r="J497" s="42"/>
      <c r="K497" s="42"/>
      <c r="L497" s="46"/>
      <c r="M497" s="215"/>
      <c r="N497" s="216"/>
      <c r="O497" s="86"/>
      <c r="P497" s="86"/>
      <c r="Q497" s="86"/>
      <c r="R497" s="86"/>
      <c r="S497" s="86"/>
      <c r="T497" s="87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T497" s="19" t="s">
        <v>134</v>
      </c>
      <c r="AU497" s="19" t="s">
        <v>79</v>
      </c>
    </row>
    <row r="498" s="13" customFormat="1">
      <c r="A498" s="13"/>
      <c r="B498" s="219"/>
      <c r="C498" s="220"/>
      <c r="D498" s="212" t="s">
        <v>136</v>
      </c>
      <c r="E498" s="221" t="s">
        <v>19</v>
      </c>
      <c r="F498" s="222" t="s">
        <v>441</v>
      </c>
      <c r="G498" s="220"/>
      <c r="H498" s="223">
        <v>121.17700000000001</v>
      </c>
      <c r="I498" s="224"/>
      <c r="J498" s="220"/>
      <c r="K498" s="220"/>
      <c r="L498" s="225"/>
      <c r="M498" s="226"/>
      <c r="N498" s="227"/>
      <c r="O498" s="227"/>
      <c r="P498" s="227"/>
      <c r="Q498" s="227"/>
      <c r="R498" s="227"/>
      <c r="S498" s="227"/>
      <c r="T498" s="228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29" t="s">
        <v>136</v>
      </c>
      <c r="AU498" s="229" t="s">
        <v>79</v>
      </c>
      <c r="AV498" s="13" t="s">
        <v>79</v>
      </c>
      <c r="AW498" s="13" t="s">
        <v>33</v>
      </c>
      <c r="AX498" s="13" t="s">
        <v>72</v>
      </c>
      <c r="AY498" s="229" t="s">
        <v>123</v>
      </c>
    </row>
    <row r="499" s="13" customFormat="1">
      <c r="A499" s="13"/>
      <c r="B499" s="219"/>
      <c r="C499" s="220"/>
      <c r="D499" s="212" t="s">
        <v>136</v>
      </c>
      <c r="E499" s="221" t="s">
        <v>19</v>
      </c>
      <c r="F499" s="222" t="s">
        <v>595</v>
      </c>
      <c r="G499" s="220"/>
      <c r="H499" s="223">
        <v>121.356</v>
      </c>
      <c r="I499" s="224"/>
      <c r="J499" s="220"/>
      <c r="K499" s="220"/>
      <c r="L499" s="225"/>
      <c r="M499" s="226"/>
      <c r="N499" s="227"/>
      <c r="O499" s="227"/>
      <c r="P499" s="227"/>
      <c r="Q499" s="227"/>
      <c r="R499" s="227"/>
      <c r="S499" s="227"/>
      <c r="T499" s="228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29" t="s">
        <v>136</v>
      </c>
      <c r="AU499" s="229" t="s">
        <v>79</v>
      </c>
      <c r="AV499" s="13" t="s">
        <v>79</v>
      </c>
      <c r="AW499" s="13" t="s">
        <v>33</v>
      </c>
      <c r="AX499" s="13" t="s">
        <v>72</v>
      </c>
      <c r="AY499" s="229" t="s">
        <v>123</v>
      </c>
    </row>
    <row r="500" s="13" customFormat="1">
      <c r="A500" s="13"/>
      <c r="B500" s="219"/>
      <c r="C500" s="220"/>
      <c r="D500" s="212" t="s">
        <v>136</v>
      </c>
      <c r="E500" s="221" t="s">
        <v>19</v>
      </c>
      <c r="F500" s="222" t="s">
        <v>596</v>
      </c>
      <c r="G500" s="220"/>
      <c r="H500" s="223">
        <v>261.882</v>
      </c>
      <c r="I500" s="224"/>
      <c r="J500" s="220"/>
      <c r="K500" s="220"/>
      <c r="L500" s="225"/>
      <c r="M500" s="226"/>
      <c r="N500" s="227"/>
      <c r="O500" s="227"/>
      <c r="P500" s="227"/>
      <c r="Q500" s="227"/>
      <c r="R500" s="227"/>
      <c r="S500" s="227"/>
      <c r="T500" s="228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29" t="s">
        <v>136</v>
      </c>
      <c r="AU500" s="229" t="s">
        <v>79</v>
      </c>
      <c r="AV500" s="13" t="s">
        <v>79</v>
      </c>
      <c r="AW500" s="13" t="s">
        <v>33</v>
      </c>
      <c r="AX500" s="13" t="s">
        <v>72</v>
      </c>
      <c r="AY500" s="229" t="s">
        <v>123</v>
      </c>
    </row>
    <row r="501" s="13" customFormat="1">
      <c r="A501" s="13"/>
      <c r="B501" s="219"/>
      <c r="C501" s="220"/>
      <c r="D501" s="212" t="s">
        <v>136</v>
      </c>
      <c r="E501" s="221" t="s">
        <v>19</v>
      </c>
      <c r="F501" s="222" t="s">
        <v>444</v>
      </c>
      <c r="G501" s="220"/>
      <c r="H501" s="223">
        <v>137.80000000000001</v>
      </c>
      <c r="I501" s="224"/>
      <c r="J501" s="220"/>
      <c r="K501" s="220"/>
      <c r="L501" s="225"/>
      <c r="M501" s="226"/>
      <c r="N501" s="227"/>
      <c r="O501" s="227"/>
      <c r="P501" s="227"/>
      <c r="Q501" s="227"/>
      <c r="R501" s="227"/>
      <c r="S501" s="227"/>
      <c r="T501" s="228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29" t="s">
        <v>136</v>
      </c>
      <c r="AU501" s="229" t="s">
        <v>79</v>
      </c>
      <c r="AV501" s="13" t="s">
        <v>79</v>
      </c>
      <c r="AW501" s="13" t="s">
        <v>33</v>
      </c>
      <c r="AX501" s="13" t="s">
        <v>72</v>
      </c>
      <c r="AY501" s="229" t="s">
        <v>123</v>
      </c>
    </row>
    <row r="502" s="13" customFormat="1">
      <c r="A502" s="13"/>
      <c r="B502" s="219"/>
      <c r="C502" s="220"/>
      <c r="D502" s="212" t="s">
        <v>136</v>
      </c>
      <c r="E502" s="221" t="s">
        <v>19</v>
      </c>
      <c r="F502" s="222" t="s">
        <v>289</v>
      </c>
      <c r="G502" s="220"/>
      <c r="H502" s="223">
        <v>58.862000000000002</v>
      </c>
      <c r="I502" s="224"/>
      <c r="J502" s="220"/>
      <c r="K502" s="220"/>
      <c r="L502" s="225"/>
      <c r="M502" s="226"/>
      <c r="N502" s="227"/>
      <c r="O502" s="227"/>
      <c r="P502" s="227"/>
      <c r="Q502" s="227"/>
      <c r="R502" s="227"/>
      <c r="S502" s="227"/>
      <c r="T502" s="22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29" t="s">
        <v>136</v>
      </c>
      <c r="AU502" s="229" t="s">
        <v>79</v>
      </c>
      <c r="AV502" s="13" t="s">
        <v>79</v>
      </c>
      <c r="AW502" s="13" t="s">
        <v>33</v>
      </c>
      <c r="AX502" s="13" t="s">
        <v>72</v>
      </c>
      <c r="AY502" s="229" t="s">
        <v>123</v>
      </c>
    </row>
    <row r="503" s="14" customFormat="1">
      <c r="A503" s="14"/>
      <c r="B503" s="230"/>
      <c r="C503" s="231"/>
      <c r="D503" s="212" t="s">
        <v>136</v>
      </c>
      <c r="E503" s="232" t="s">
        <v>19</v>
      </c>
      <c r="F503" s="233" t="s">
        <v>139</v>
      </c>
      <c r="G503" s="231"/>
      <c r="H503" s="234">
        <v>701.077</v>
      </c>
      <c r="I503" s="235"/>
      <c r="J503" s="231"/>
      <c r="K503" s="231"/>
      <c r="L503" s="236"/>
      <c r="M503" s="237"/>
      <c r="N503" s="238"/>
      <c r="O503" s="238"/>
      <c r="P503" s="238"/>
      <c r="Q503" s="238"/>
      <c r="R503" s="238"/>
      <c r="S503" s="238"/>
      <c r="T503" s="23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40" t="s">
        <v>136</v>
      </c>
      <c r="AU503" s="240" t="s">
        <v>79</v>
      </c>
      <c r="AV503" s="14" t="s">
        <v>130</v>
      </c>
      <c r="AW503" s="14" t="s">
        <v>33</v>
      </c>
      <c r="AX503" s="14" t="s">
        <v>77</v>
      </c>
      <c r="AY503" s="240" t="s">
        <v>123</v>
      </c>
    </row>
    <row r="504" s="2" customFormat="1" ht="24.15" customHeight="1">
      <c r="A504" s="40"/>
      <c r="B504" s="41"/>
      <c r="C504" s="199" t="s">
        <v>597</v>
      </c>
      <c r="D504" s="199" t="s">
        <v>125</v>
      </c>
      <c r="E504" s="200" t="s">
        <v>598</v>
      </c>
      <c r="F504" s="201" t="s">
        <v>599</v>
      </c>
      <c r="G504" s="202" t="s">
        <v>200</v>
      </c>
      <c r="H504" s="203">
        <v>33.671999999999997</v>
      </c>
      <c r="I504" s="204"/>
      <c r="J504" s="205">
        <f>ROUND(I504*H504,2)</f>
        <v>0</v>
      </c>
      <c r="K504" s="201" t="s">
        <v>129</v>
      </c>
      <c r="L504" s="46"/>
      <c r="M504" s="206" t="s">
        <v>19</v>
      </c>
      <c r="N504" s="207" t="s">
        <v>43</v>
      </c>
      <c r="O504" s="86"/>
      <c r="P504" s="208">
        <f>O504*H504</f>
        <v>0</v>
      </c>
      <c r="Q504" s="208">
        <v>0</v>
      </c>
      <c r="R504" s="208">
        <f>Q504*H504</f>
        <v>0</v>
      </c>
      <c r="S504" s="208">
        <v>0</v>
      </c>
      <c r="T504" s="209">
        <f>S504*H504</f>
        <v>0</v>
      </c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R504" s="210" t="s">
        <v>130</v>
      </c>
      <c r="AT504" s="210" t="s">
        <v>125</v>
      </c>
      <c r="AU504" s="210" t="s">
        <v>79</v>
      </c>
      <c r="AY504" s="19" t="s">
        <v>123</v>
      </c>
      <c r="BE504" s="211">
        <f>IF(N504="základní",J504,0)</f>
        <v>0</v>
      </c>
      <c r="BF504" s="211">
        <f>IF(N504="snížená",J504,0)</f>
        <v>0</v>
      </c>
      <c r="BG504" s="211">
        <f>IF(N504="zákl. přenesená",J504,0)</f>
        <v>0</v>
      </c>
      <c r="BH504" s="211">
        <f>IF(N504="sníž. přenesená",J504,0)</f>
        <v>0</v>
      </c>
      <c r="BI504" s="211">
        <f>IF(N504="nulová",J504,0)</f>
        <v>0</v>
      </c>
      <c r="BJ504" s="19" t="s">
        <v>77</v>
      </c>
      <c r="BK504" s="211">
        <f>ROUND(I504*H504,2)</f>
        <v>0</v>
      </c>
      <c r="BL504" s="19" t="s">
        <v>130</v>
      </c>
      <c r="BM504" s="210" t="s">
        <v>600</v>
      </c>
    </row>
    <row r="505" s="2" customFormat="1">
      <c r="A505" s="40"/>
      <c r="B505" s="41"/>
      <c r="C505" s="42"/>
      <c r="D505" s="212" t="s">
        <v>132</v>
      </c>
      <c r="E505" s="42"/>
      <c r="F505" s="213" t="s">
        <v>599</v>
      </c>
      <c r="G505" s="42"/>
      <c r="H505" s="42"/>
      <c r="I505" s="214"/>
      <c r="J505" s="42"/>
      <c r="K505" s="42"/>
      <c r="L505" s="46"/>
      <c r="M505" s="215"/>
      <c r="N505" s="216"/>
      <c r="O505" s="86"/>
      <c r="P505" s="86"/>
      <c r="Q505" s="86"/>
      <c r="R505" s="86"/>
      <c r="S505" s="86"/>
      <c r="T505" s="87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T505" s="19" t="s">
        <v>132</v>
      </c>
      <c r="AU505" s="19" t="s">
        <v>79</v>
      </c>
    </row>
    <row r="506" s="2" customFormat="1">
      <c r="A506" s="40"/>
      <c r="B506" s="41"/>
      <c r="C506" s="42"/>
      <c r="D506" s="217" t="s">
        <v>134</v>
      </c>
      <c r="E506" s="42"/>
      <c r="F506" s="218" t="s">
        <v>601</v>
      </c>
      <c r="G506" s="42"/>
      <c r="H506" s="42"/>
      <c r="I506" s="214"/>
      <c r="J506" s="42"/>
      <c r="K506" s="42"/>
      <c r="L506" s="46"/>
      <c r="M506" s="215"/>
      <c r="N506" s="216"/>
      <c r="O506" s="86"/>
      <c r="P506" s="86"/>
      <c r="Q506" s="86"/>
      <c r="R506" s="86"/>
      <c r="S506" s="86"/>
      <c r="T506" s="87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T506" s="19" t="s">
        <v>134</v>
      </c>
      <c r="AU506" s="19" t="s">
        <v>79</v>
      </c>
    </row>
    <row r="507" s="13" customFormat="1">
      <c r="A507" s="13"/>
      <c r="B507" s="219"/>
      <c r="C507" s="220"/>
      <c r="D507" s="212" t="s">
        <v>136</v>
      </c>
      <c r="E507" s="221" t="s">
        <v>19</v>
      </c>
      <c r="F507" s="222" t="s">
        <v>602</v>
      </c>
      <c r="G507" s="220"/>
      <c r="H507" s="223">
        <v>33.671999999999997</v>
      </c>
      <c r="I507" s="224"/>
      <c r="J507" s="220"/>
      <c r="K507" s="220"/>
      <c r="L507" s="225"/>
      <c r="M507" s="226"/>
      <c r="N507" s="227"/>
      <c r="O507" s="227"/>
      <c r="P507" s="227"/>
      <c r="Q507" s="227"/>
      <c r="R507" s="227"/>
      <c r="S507" s="227"/>
      <c r="T507" s="228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29" t="s">
        <v>136</v>
      </c>
      <c r="AU507" s="229" t="s">
        <v>79</v>
      </c>
      <c r="AV507" s="13" t="s">
        <v>79</v>
      </c>
      <c r="AW507" s="13" t="s">
        <v>33</v>
      </c>
      <c r="AX507" s="13" t="s">
        <v>72</v>
      </c>
      <c r="AY507" s="229" t="s">
        <v>123</v>
      </c>
    </row>
    <row r="508" s="14" customFormat="1">
      <c r="A508" s="14"/>
      <c r="B508" s="230"/>
      <c r="C508" s="231"/>
      <c r="D508" s="212" t="s">
        <v>136</v>
      </c>
      <c r="E508" s="232" t="s">
        <v>19</v>
      </c>
      <c r="F508" s="233" t="s">
        <v>139</v>
      </c>
      <c r="G508" s="231"/>
      <c r="H508" s="234">
        <v>33.671999999999997</v>
      </c>
      <c r="I508" s="235"/>
      <c r="J508" s="231"/>
      <c r="K508" s="231"/>
      <c r="L508" s="236"/>
      <c r="M508" s="237"/>
      <c r="N508" s="238"/>
      <c r="O508" s="238"/>
      <c r="P508" s="238"/>
      <c r="Q508" s="238"/>
      <c r="R508" s="238"/>
      <c r="S508" s="238"/>
      <c r="T508" s="239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0" t="s">
        <v>136</v>
      </c>
      <c r="AU508" s="240" t="s">
        <v>79</v>
      </c>
      <c r="AV508" s="14" t="s">
        <v>130</v>
      </c>
      <c r="AW508" s="14" t="s">
        <v>33</v>
      </c>
      <c r="AX508" s="14" t="s">
        <v>77</v>
      </c>
      <c r="AY508" s="240" t="s">
        <v>123</v>
      </c>
    </row>
    <row r="509" s="2" customFormat="1" ht="24.15" customHeight="1">
      <c r="A509" s="40"/>
      <c r="B509" s="41"/>
      <c r="C509" s="199" t="s">
        <v>603</v>
      </c>
      <c r="D509" s="199" t="s">
        <v>125</v>
      </c>
      <c r="E509" s="200" t="s">
        <v>604</v>
      </c>
      <c r="F509" s="201" t="s">
        <v>605</v>
      </c>
      <c r="G509" s="202" t="s">
        <v>200</v>
      </c>
      <c r="H509" s="203">
        <v>33.671999999999997</v>
      </c>
      <c r="I509" s="204"/>
      <c r="J509" s="205">
        <f>ROUND(I509*H509,2)</f>
        <v>0</v>
      </c>
      <c r="K509" s="201" t="s">
        <v>129</v>
      </c>
      <c r="L509" s="46"/>
      <c r="M509" s="206" t="s">
        <v>19</v>
      </c>
      <c r="N509" s="207" t="s">
        <v>43</v>
      </c>
      <c r="O509" s="86"/>
      <c r="P509" s="208">
        <f>O509*H509</f>
        <v>0</v>
      </c>
      <c r="Q509" s="208">
        <v>0</v>
      </c>
      <c r="R509" s="208">
        <f>Q509*H509</f>
        <v>0</v>
      </c>
      <c r="S509" s="208">
        <v>0</v>
      </c>
      <c r="T509" s="209">
        <f>S509*H509</f>
        <v>0</v>
      </c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R509" s="210" t="s">
        <v>130</v>
      </c>
      <c r="AT509" s="210" t="s">
        <v>125</v>
      </c>
      <c r="AU509" s="210" t="s">
        <v>79</v>
      </c>
      <c r="AY509" s="19" t="s">
        <v>123</v>
      </c>
      <c r="BE509" s="211">
        <f>IF(N509="základní",J509,0)</f>
        <v>0</v>
      </c>
      <c r="BF509" s="211">
        <f>IF(N509="snížená",J509,0)</f>
        <v>0</v>
      </c>
      <c r="BG509" s="211">
        <f>IF(N509="zákl. přenesená",J509,0)</f>
        <v>0</v>
      </c>
      <c r="BH509" s="211">
        <f>IF(N509="sníž. přenesená",J509,0)</f>
        <v>0</v>
      </c>
      <c r="BI509" s="211">
        <f>IF(N509="nulová",J509,0)</f>
        <v>0</v>
      </c>
      <c r="BJ509" s="19" t="s">
        <v>77</v>
      </c>
      <c r="BK509" s="211">
        <f>ROUND(I509*H509,2)</f>
        <v>0</v>
      </c>
      <c r="BL509" s="19" t="s">
        <v>130</v>
      </c>
      <c r="BM509" s="210" t="s">
        <v>606</v>
      </c>
    </row>
    <row r="510" s="2" customFormat="1">
      <c r="A510" s="40"/>
      <c r="B510" s="41"/>
      <c r="C510" s="42"/>
      <c r="D510" s="212" t="s">
        <v>132</v>
      </c>
      <c r="E510" s="42"/>
      <c r="F510" s="213" t="s">
        <v>607</v>
      </c>
      <c r="G510" s="42"/>
      <c r="H510" s="42"/>
      <c r="I510" s="214"/>
      <c r="J510" s="42"/>
      <c r="K510" s="42"/>
      <c r="L510" s="46"/>
      <c r="M510" s="215"/>
      <c r="N510" s="216"/>
      <c r="O510" s="86"/>
      <c r="P510" s="86"/>
      <c r="Q510" s="86"/>
      <c r="R510" s="86"/>
      <c r="S510" s="86"/>
      <c r="T510" s="87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T510" s="19" t="s">
        <v>132</v>
      </c>
      <c r="AU510" s="19" t="s">
        <v>79</v>
      </c>
    </row>
    <row r="511" s="2" customFormat="1">
      <c r="A511" s="40"/>
      <c r="B511" s="41"/>
      <c r="C511" s="42"/>
      <c r="D511" s="217" t="s">
        <v>134</v>
      </c>
      <c r="E511" s="42"/>
      <c r="F511" s="218" t="s">
        <v>608</v>
      </c>
      <c r="G511" s="42"/>
      <c r="H511" s="42"/>
      <c r="I511" s="214"/>
      <c r="J511" s="42"/>
      <c r="K511" s="42"/>
      <c r="L511" s="46"/>
      <c r="M511" s="215"/>
      <c r="N511" s="216"/>
      <c r="O511" s="86"/>
      <c r="P511" s="86"/>
      <c r="Q511" s="86"/>
      <c r="R511" s="86"/>
      <c r="S511" s="86"/>
      <c r="T511" s="87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T511" s="19" t="s">
        <v>134</v>
      </c>
      <c r="AU511" s="19" t="s">
        <v>79</v>
      </c>
    </row>
    <row r="512" s="2" customFormat="1" ht="24.15" customHeight="1">
      <c r="A512" s="40"/>
      <c r="B512" s="41"/>
      <c r="C512" s="199" t="s">
        <v>609</v>
      </c>
      <c r="D512" s="199" t="s">
        <v>125</v>
      </c>
      <c r="E512" s="200" t="s">
        <v>610</v>
      </c>
      <c r="F512" s="201" t="s">
        <v>611</v>
      </c>
      <c r="G512" s="202" t="s">
        <v>200</v>
      </c>
      <c r="H512" s="203">
        <v>33.671999999999997</v>
      </c>
      <c r="I512" s="204"/>
      <c r="J512" s="205">
        <f>ROUND(I512*H512,2)</f>
        <v>0</v>
      </c>
      <c r="K512" s="201" t="s">
        <v>129</v>
      </c>
      <c r="L512" s="46"/>
      <c r="M512" s="206" t="s">
        <v>19</v>
      </c>
      <c r="N512" s="207" t="s">
        <v>43</v>
      </c>
      <c r="O512" s="86"/>
      <c r="P512" s="208">
        <f>O512*H512</f>
        <v>0</v>
      </c>
      <c r="Q512" s="208">
        <v>0.020140000000000002</v>
      </c>
      <c r="R512" s="208">
        <f>Q512*H512</f>
        <v>0.67815407999999999</v>
      </c>
      <c r="S512" s="208">
        <v>0</v>
      </c>
      <c r="T512" s="209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0" t="s">
        <v>130</v>
      </c>
      <c r="AT512" s="210" t="s">
        <v>125</v>
      </c>
      <c r="AU512" s="210" t="s">
        <v>79</v>
      </c>
      <c r="AY512" s="19" t="s">
        <v>123</v>
      </c>
      <c r="BE512" s="211">
        <f>IF(N512="základní",J512,0)</f>
        <v>0</v>
      </c>
      <c r="BF512" s="211">
        <f>IF(N512="snížená",J512,0)</f>
        <v>0</v>
      </c>
      <c r="BG512" s="211">
        <f>IF(N512="zákl. přenesená",J512,0)</f>
        <v>0</v>
      </c>
      <c r="BH512" s="211">
        <f>IF(N512="sníž. přenesená",J512,0)</f>
        <v>0</v>
      </c>
      <c r="BI512" s="211">
        <f>IF(N512="nulová",J512,0)</f>
        <v>0</v>
      </c>
      <c r="BJ512" s="19" t="s">
        <v>77</v>
      </c>
      <c r="BK512" s="211">
        <f>ROUND(I512*H512,2)</f>
        <v>0</v>
      </c>
      <c r="BL512" s="19" t="s">
        <v>130</v>
      </c>
      <c r="BM512" s="210" t="s">
        <v>612</v>
      </c>
    </row>
    <row r="513" s="2" customFormat="1">
      <c r="A513" s="40"/>
      <c r="B513" s="41"/>
      <c r="C513" s="42"/>
      <c r="D513" s="212" t="s">
        <v>132</v>
      </c>
      <c r="E513" s="42"/>
      <c r="F513" s="213" t="s">
        <v>613</v>
      </c>
      <c r="G513" s="42"/>
      <c r="H513" s="42"/>
      <c r="I513" s="214"/>
      <c r="J513" s="42"/>
      <c r="K513" s="42"/>
      <c r="L513" s="46"/>
      <c r="M513" s="215"/>
      <c r="N513" s="216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132</v>
      </c>
      <c r="AU513" s="19" t="s">
        <v>79</v>
      </c>
    </row>
    <row r="514" s="2" customFormat="1">
      <c r="A514" s="40"/>
      <c r="B514" s="41"/>
      <c r="C514" s="42"/>
      <c r="D514" s="217" t="s">
        <v>134</v>
      </c>
      <c r="E514" s="42"/>
      <c r="F514" s="218" t="s">
        <v>614</v>
      </c>
      <c r="G514" s="42"/>
      <c r="H514" s="42"/>
      <c r="I514" s="214"/>
      <c r="J514" s="42"/>
      <c r="K514" s="42"/>
      <c r="L514" s="46"/>
      <c r="M514" s="215"/>
      <c r="N514" s="216"/>
      <c r="O514" s="86"/>
      <c r="P514" s="86"/>
      <c r="Q514" s="86"/>
      <c r="R514" s="86"/>
      <c r="S514" s="86"/>
      <c r="T514" s="87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T514" s="19" t="s">
        <v>134</v>
      </c>
      <c r="AU514" s="19" t="s">
        <v>79</v>
      </c>
    </row>
    <row r="515" s="2" customFormat="1" ht="24.15" customHeight="1">
      <c r="A515" s="40"/>
      <c r="B515" s="41"/>
      <c r="C515" s="199" t="s">
        <v>615</v>
      </c>
      <c r="D515" s="199" t="s">
        <v>125</v>
      </c>
      <c r="E515" s="200" t="s">
        <v>616</v>
      </c>
      <c r="F515" s="201" t="s">
        <v>617</v>
      </c>
      <c r="G515" s="202" t="s">
        <v>200</v>
      </c>
      <c r="H515" s="203">
        <v>33.671999999999997</v>
      </c>
      <c r="I515" s="204"/>
      <c r="J515" s="205">
        <f>ROUND(I515*H515,2)</f>
        <v>0</v>
      </c>
      <c r="K515" s="201" t="s">
        <v>129</v>
      </c>
      <c r="L515" s="46"/>
      <c r="M515" s="206" t="s">
        <v>19</v>
      </c>
      <c r="N515" s="207" t="s">
        <v>43</v>
      </c>
      <c r="O515" s="86"/>
      <c r="P515" s="208">
        <f>O515*H515</f>
        <v>0</v>
      </c>
      <c r="Q515" s="208">
        <v>0.0020999999999999999</v>
      </c>
      <c r="R515" s="208">
        <f>Q515*H515</f>
        <v>0.070711199999999988</v>
      </c>
      <c r="S515" s="208">
        <v>0</v>
      </c>
      <c r="T515" s="209">
        <f>S515*H515</f>
        <v>0</v>
      </c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R515" s="210" t="s">
        <v>130</v>
      </c>
      <c r="AT515" s="210" t="s">
        <v>125</v>
      </c>
      <c r="AU515" s="210" t="s">
        <v>79</v>
      </c>
      <c r="AY515" s="19" t="s">
        <v>123</v>
      </c>
      <c r="BE515" s="211">
        <f>IF(N515="základní",J515,0)</f>
        <v>0</v>
      </c>
      <c r="BF515" s="211">
        <f>IF(N515="snížená",J515,0)</f>
        <v>0</v>
      </c>
      <c r="BG515" s="211">
        <f>IF(N515="zákl. přenesená",J515,0)</f>
        <v>0</v>
      </c>
      <c r="BH515" s="211">
        <f>IF(N515="sníž. přenesená",J515,0)</f>
        <v>0</v>
      </c>
      <c r="BI515" s="211">
        <f>IF(N515="nulová",J515,0)</f>
        <v>0</v>
      </c>
      <c r="BJ515" s="19" t="s">
        <v>77</v>
      </c>
      <c r="BK515" s="211">
        <f>ROUND(I515*H515,2)</f>
        <v>0</v>
      </c>
      <c r="BL515" s="19" t="s">
        <v>130</v>
      </c>
      <c r="BM515" s="210" t="s">
        <v>618</v>
      </c>
    </row>
    <row r="516" s="2" customFormat="1">
      <c r="A516" s="40"/>
      <c r="B516" s="41"/>
      <c r="C516" s="42"/>
      <c r="D516" s="212" t="s">
        <v>132</v>
      </c>
      <c r="E516" s="42"/>
      <c r="F516" s="213" t="s">
        <v>619</v>
      </c>
      <c r="G516" s="42"/>
      <c r="H516" s="42"/>
      <c r="I516" s="214"/>
      <c r="J516" s="42"/>
      <c r="K516" s="42"/>
      <c r="L516" s="46"/>
      <c r="M516" s="215"/>
      <c r="N516" s="216"/>
      <c r="O516" s="86"/>
      <c r="P516" s="86"/>
      <c r="Q516" s="86"/>
      <c r="R516" s="86"/>
      <c r="S516" s="86"/>
      <c r="T516" s="87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T516" s="19" t="s">
        <v>132</v>
      </c>
      <c r="AU516" s="19" t="s">
        <v>79</v>
      </c>
    </row>
    <row r="517" s="2" customFormat="1">
      <c r="A517" s="40"/>
      <c r="B517" s="41"/>
      <c r="C517" s="42"/>
      <c r="D517" s="217" t="s">
        <v>134</v>
      </c>
      <c r="E517" s="42"/>
      <c r="F517" s="218" t="s">
        <v>620</v>
      </c>
      <c r="G517" s="42"/>
      <c r="H517" s="42"/>
      <c r="I517" s="214"/>
      <c r="J517" s="42"/>
      <c r="K517" s="42"/>
      <c r="L517" s="46"/>
      <c r="M517" s="215"/>
      <c r="N517" s="216"/>
      <c r="O517" s="86"/>
      <c r="P517" s="86"/>
      <c r="Q517" s="86"/>
      <c r="R517" s="86"/>
      <c r="S517" s="86"/>
      <c r="T517" s="87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T517" s="19" t="s">
        <v>134</v>
      </c>
      <c r="AU517" s="19" t="s">
        <v>79</v>
      </c>
    </row>
    <row r="518" s="2" customFormat="1" ht="24.15" customHeight="1">
      <c r="A518" s="40"/>
      <c r="B518" s="41"/>
      <c r="C518" s="199" t="s">
        <v>621</v>
      </c>
      <c r="D518" s="199" t="s">
        <v>125</v>
      </c>
      <c r="E518" s="200" t="s">
        <v>622</v>
      </c>
      <c r="F518" s="201" t="s">
        <v>623</v>
      </c>
      <c r="G518" s="202" t="s">
        <v>200</v>
      </c>
      <c r="H518" s="203">
        <v>987</v>
      </c>
      <c r="I518" s="204"/>
      <c r="J518" s="205">
        <f>ROUND(I518*H518,2)</f>
        <v>0</v>
      </c>
      <c r="K518" s="201" t="s">
        <v>129</v>
      </c>
      <c r="L518" s="46"/>
      <c r="M518" s="206" t="s">
        <v>19</v>
      </c>
      <c r="N518" s="207" t="s">
        <v>43</v>
      </c>
      <c r="O518" s="86"/>
      <c r="P518" s="208">
        <f>O518*H518</f>
        <v>0</v>
      </c>
      <c r="Q518" s="208">
        <v>0</v>
      </c>
      <c r="R518" s="208">
        <f>Q518*H518</f>
        <v>0</v>
      </c>
      <c r="S518" s="208">
        <v>0</v>
      </c>
      <c r="T518" s="209">
        <f>S518*H518</f>
        <v>0</v>
      </c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R518" s="210" t="s">
        <v>130</v>
      </c>
      <c r="AT518" s="210" t="s">
        <v>125</v>
      </c>
      <c r="AU518" s="210" t="s">
        <v>79</v>
      </c>
      <c r="AY518" s="19" t="s">
        <v>123</v>
      </c>
      <c r="BE518" s="211">
        <f>IF(N518="základní",J518,0)</f>
        <v>0</v>
      </c>
      <c r="BF518" s="211">
        <f>IF(N518="snížená",J518,0)</f>
        <v>0</v>
      </c>
      <c r="BG518" s="211">
        <f>IF(N518="zákl. přenesená",J518,0)</f>
        <v>0</v>
      </c>
      <c r="BH518" s="211">
        <f>IF(N518="sníž. přenesená",J518,0)</f>
        <v>0</v>
      </c>
      <c r="BI518" s="211">
        <f>IF(N518="nulová",J518,0)</f>
        <v>0</v>
      </c>
      <c r="BJ518" s="19" t="s">
        <v>77</v>
      </c>
      <c r="BK518" s="211">
        <f>ROUND(I518*H518,2)</f>
        <v>0</v>
      </c>
      <c r="BL518" s="19" t="s">
        <v>130</v>
      </c>
      <c r="BM518" s="210" t="s">
        <v>624</v>
      </c>
    </row>
    <row r="519" s="2" customFormat="1">
      <c r="A519" s="40"/>
      <c r="B519" s="41"/>
      <c r="C519" s="42"/>
      <c r="D519" s="212" t="s">
        <v>132</v>
      </c>
      <c r="E519" s="42"/>
      <c r="F519" s="213" t="s">
        <v>625</v>
      </c>
      <c r="G519" s="42"/>
      <c r="H519" s="42"/>
      <c r="I519" s="214"/>
      <c r="J519" s="42"/>
      <c r="K519" s="42"/>
      <c r="L519" s="46"/>
      <c r="M519" s="215"/>
      <c r="N519" s="216"/>
      <c r="O519" s="86"/>
      <c r="P519" s="86"/>
      <c r="Q519" s="86"/>
      <c r="R519" s="86"/>
      <c r="S519" s="86"/>
      <c r="T519" s="87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T519" s="19" t="s">
        <v>132</v>
      </c>
      <c r="AU519" s="19" t="s">
        <v>79</v>
      </c>
    </row>
    <row r="520" s="2" customFormat="1">
      <c r="A520" s="40"/>
      <c r="B520" s="41"/>
      <c r="C520" s="42"/>
      <c r="D520" s="217" t="s">
        <v>134</v>
      </c>
      <c r="E520" s="42"/>
      <c r="F520" s="218" t="s">
        <v>626</v>
      </c>
      <c r="G520" s="42"/>
      <c r="H520" s="42"/>
      <c r="I520" s="214"/>
      <c r="J520" s="42"/>
      <c r="K520" s="42"/>
      <c r="L520" s="46"/>
      <c r="M520" s="215"/>
      <c r="N520" s="216"/>
      <c r="O520" s="86"/>
      <c r="P520" s="86"/>
      <c r="Q520" s="86"/>
      <c r="R520" s="86"/>
      <c r="S520" s="86"/>
      <c r="T520" s="87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T520" s="19" t="s">
        <v>134</v>
      </c>
      <c r="AU520" s="19" t="s">
        <v>79</v>
      </c>
    </row>
    <row r="521" s="12" customFormat="1" ht="22.8" customHeight="1">
      <c r="A521" s="12"/>
      <c r="B521" s="183"/>
      <c r="C521" s="184"/>
      <c r="D521" s="185" t="s">
        <v>71</v>
      </c>
      <c r="E521" s="197" t="s">
        <v>627</v>
      </c>
      <c r="F521" s="197" t="s">
        <v>628</v>
      </c>
      <c r="G521" s="184"/>
      <c r="H521" s="184"/>
      <c r="I521" s="187"/>
      <c r="J521" s="198">
        <f>BK521</f>
        <v>0</v>
      </c>
      <c r="K521" s="184"/>
      <c r="L521" s="189"/>
      <c r="M521" s="190"/>
      <c r="N521" s="191"/>
      <c r="O521" s="191"/>
      <c r="P521" s="192">
        <f>SUM(P522:P534)</f>
        <v>0</v>
      </c>
      <c r="Q521" s="191"/>
      <c r="R521" s="192">
        <f>SUM(R522:R534)</f>
        <v>0</v>
      </c>
      <c r="S521" s="191"/>
      <c r="T521" s="193">
        <f>SUM(T522:T534)</f>
        <v>0</v>
      </c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R521" s="194" t="s">
        <v>77</v>
      </c>
      <c r="AT521" s="195" t="s">
        <v>71</v>
      </c>
      <c r="AU521" s="195" t="s">
        <v>77</v>
      </c>
      <c r="AY521" s="194" t="s">
        <v>123</v>
      </c>
      <c r="BK521" s="196">
        <f>SUM(BK522:BK534)</f>
        <v>0</v>
      </c>
    </row>
    <row r="522" s="2" customFormat="1" ht="24.15" customHeight="1">
      <c r="A522" s="40"/>
      <c r="B522" s="41"/>
      <c r="C522" s="199" t="s">
        <v>629</v>
      </c>
      <c r="D522" s="199" t="s">
        <v>125</v>
      </c>
      <c r="E522" s="200" t="s">
        <v>630</v>
      </c>
      <c r="F522" s="201" t="s">
        <v>631</v>
      </c>
      <c r="G522" s="202" t="s">
        <v>179</v>
      </c>
      <c r="H522" s="203">
        <v>53.686999999999998</v>
      </c>
      <c r="I522" s="204"/>
      <c r="J522" s="205">
        <f>ROUND(I522*H522,2)</f>
        <v>0</v>
      </c>
      <c r="K522" s="201" t="s">
        <v>129</v>
      </c>
      <c r="L522" s="46"/>
      <c r="M522" s="206" t="s">
        <v>19</v>
      </c>
      <c r="N522" s="207" t="s">
        <v>43</v>
      </c>
      <c r="O522" s="86"/>
      <c r="P522" s="208">
        <f>O522*H522</f>
        <v>0</v>
      </c>
      <c r="Q522" s="208">
        <v>0</v>
      </c>
      <c r="R522" s="208">
        <f>Q522*H522</f>
        <v>0</v>
      </c>
      <c r="S522" s="208">
        <v>0</v>
      </c>
      <c r="T522" s="209">
        <f>S522*H522</f>
        <v>0</v>
      </c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R522" s="210" t="s">
        <v>130</v>
      </c>
      <c r="AT522" s="210" t="s">
        <v>125</v>
      </c>
      <c r="AU522" s="210" t="s">
        <v>79</v>
      </c>
      <c r="AY522" s="19" t="s">
        <v>123</v>
      </c>
      <c r="BE522" s="211">
        <f>IF(N522="základní",J522,0)</f>
        <v>0</v>
      </c>
      <c r="BF522" s="211">
        <f>IF(N522="snížená",J522,0)</f>
        <v>0</v>
      </c>
      <c r="BG522" s="211">
        <f>IF(N522="zákl. přenesená",J522,0)</f>
        <v>0</v>
      </c>
      <c r="BH522" s="211">
        <f>IF(N522="sníž. přenesená",J522,0)</f>
        <v>0</v>
      </c>
      <c r="BI522" s="211">
        <f>IF(N522="nulová",J522,0)</f>
        <v>0</v>
      </c>
      <c r="BJ522" s="19" t="s">
        <v>77</v>
      </c>
      <c r="BK522" s="211">
        <f>ROUND(I522*H522,2)</f>
        <v>0</v>
      </c>
      <c r="BL522" s="19" t="s">
        <v>130</v>
      </c>
      <c r="BM522" s="210" t="s">
        <v>632</v>
      </c>
    </row>
    <row r="523" s="2" customFormat="1">
      <c r="A523" s="40"/>
      <c r="B523" s="41"/>
      <c r="C523" s="42"/>
      <c r="D523" s="212" t="s">
        <v>132</v>
      </c>
      <c r="E523" s="42"/>
      <c r="F523" s="213" t="s">
        <v>633</v>
      </c>
      <c r="G523" s="42"/>
      <c r="H523" s="42"/>
      <c r="I523" s="214"/>
      <c r="J523" s="42"/>
      <c r="K523" s="42"/>
      <c r="L523" s="46"/>
      <c r="M523" s="215"/>
      <c r="N523" s="216"/>
      <c r="O523" s="86"/>
      <c r="P523" s="86"/>
      <c r="Q523" s="86"/>
      <c r="R523" s="86"/>
      <c r="S523" s="86"/>
      <c r="T523" s="87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T523" s="19" t="s">
        <v>132</v>
      </c>
      <c r="AU523" s="19" t="s">
        <v>79</v>
      </c>
    </row>
    <row r="524" s="2" customFormat="1">
      <c r="A524" s="40"/>
      <c r="B524" s="41"/>
      <c r="C524" s="42"/>
      <c r="D524" s="217" t="s">
        <v>134</v>
      </c>
      <c r="E524" s="42"/>
      <c r="F524" s="218" t="s">
        <v>634</v>
      </c>
      <c r="G524" s="42"/>
      <c r="H524" s="42"/>
      <c r="I524" s="214"/>
      <c r="J524" s="42"/>
      <c r="K524" s="42"/>
      <c r="L524" s="46"/>
      <c r="M524" s="215"/>
      <c r="N524" s="216"/>
      <c r="O524" s="86"/>
      <c r="P524" s="86"/>
      <c r="Q524" s="86"/>
      <c r="R524" s="86"/>
      <c r="S524" s="86"/>
      <c r="T524" s="87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T524" s="19" t="s">
        <v>134</v>
      </c>
      <c r="AU524" s="19" t="s">
        <v>79</v>
      </c>
    </row>
    <row r="525" s="2" customFormat="1" ht="24.15" customHeight="1">
      <c r="A525" s="40"/>
      <c r="B525" s="41"/>
      <c r="C525" s="199" t="s">
        <v>635</v>
      </c>
      <c r="D525" s="199" t="s">
        <v>125</v>
      </c>
      <c r="E525" s="200" t="s">
        <v>636</v>
      </c>
      <c r="F525" s="201" t="s">
        <v>637</v>
      </c>
      <c r="G525" s="202" t="s">
        <v>179</v>
      </c>
      <c r="H525" s="203">
        <v>53.686999999999998</v>
      </c>
      <c r="I525" s="204"/>
      <c r="J525" s="205">
        <f>ROUND(I525*H525,2)</f>
        <v>0</v>
      </c>
      <c r="K525" s="201" t="s">
        <v>129</v>
      </c>
      <c r="L525" s="46"/>
      <c r="M525" s="206" t="s">
        <v>19</v>
      </c>
      <c r="N525" s="207" t="s">
        <v>43</v>
      </c>
      <c r="O525" s="86"/>
      <c r="P525" s="208">
        <f>O525*H525</f>
        <v>0</v>
      </c>
      <c r="Q525" s="208">
        <v>0</v>
      </c>
      <c r="R525" s="208">
        <f>Q525*H525</f>
        <v>0</v>
      </c>
      <c r="S525" s="208">
        <v>0</v>
      </c>
      <c r="T525" s="209">
        <f>S525*H525</f>
        <v>0</v>
      </c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R525" s="210" t="s">
        <v>130</v>
      </c>
      <c r="AT525" s="210" t="s">
        <v>125</v>
      </c>
      <c r="AU525" s="210" t="s">
        <v>79</v>
      </c>
      <c r="AY525" s="19" t="s">
        <v>123</v>
      </c>
      <c r="BE525" s="211">
        <f>IF(N525="základní",J525,0)</f>
        <v>0</v>
      </c>
      <c r="BF525" s="211">
        <f>IF(N525="snížená",J525,0)</f>
        <v>0</v>
      </c>
      <c r="BG525" s="211">
        <f>IF(N525="zákl. přenesená",J525,0)</f>
        <v>0</v>
      </c>
      <c r="BH525" s="211">
        <f>IF(N525="sníž. přenesená",J525,0)</f>
        <v>0</v>
      </c>
      <c r="BI525" s="211">
        <f>IF(N525="nulová",J525,0)</f>
        <v>0</v>
      </c>
      <c r="BJ525" s="19" t="s">
        <v>77</v>
      </c>
      <c r="BK525" s="211">
        <f>ROUND(I525*H525,2)</f>
        <v>0</v>
      </c>
      <c r="BL525" s="19" t="s">
        <v>130</v>
      </c>
      <c r="BM525" s="210" t="s">
        <v>638</v>
      </c>
    </row>
    <row r="526" s="2" customFormat="1">
      <c r="A526" s="40"/>
      <c r="B526" s="41"/>
      <c r="C526" s="42"/>
      <c r="D526" s="212" t="s">
        <v>132</v>
      </c>
      <c r="E526" s="42"/>
      <c r="F526" s="213" t="s">
        <v>639</v>
      </c>
      <c r="G526" s="42"/>
      <c r="H526" s="42"/>
      <c r="I526" s="214"/>
      <c r="J526" s="42"/>
      <c r="K526" s="42"/>
      <c r="L526" s="46"/>
      <c r="M526" s="215"/>
      <c r="N526" s="216"/>
      <c r="O526" s="86"/>
      <c r="P526" s="86"/>
      <c r="Q526" s="86"/>
      <c r="R526" s="86"/>
      <c r="S526" s="86"/>
      <c r="T526" s="87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T526" s="19" t="s">
        <v>132</v>
      </c>
      <c r="AU526" s="19" t="s">
        <v>79</v>
      </c>
    </row>
    <row r="527" s="2" customFormat="1">
      <c r="A527" s="40"/>
      <c r="B527" s="41"/>
      <c r="C527" s="42"/>
      <c r="D527" s="217" t="s">
        <v>134</v>
      </c>
      <c r="E527" s="42"/>
      <c r="F527" s="218" t="s">
        <v>640</v>
      </c>
      <c r="G527" s="42"/>
      <c r="H527" s="42"/>
      <c r="I527" s="214"/>
      <c r="J527" s="42"/>
      <c r="K527" s="42"/>
      <c r="L527" s="46"/>
      <c r="M527" s="215"/>
      <c r="N527" s="216"/>
      <c r="O527" s="86"/>
      <c r="P527" s="86"/>
      <c r="Q527" s="86"/>
      <c r="R527" s="86"/>
      <c r="S527" s="86"/>
      <c r="T527" s="87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T527" s="19" t="s">
        <v>134</v>
      </c>
      <c r="AU527" s="19" t="s">
        <v>79</v>
      </c>
    </row>
    <row r="528" s="2" customFormat="1" ht="24.15" customHeight="1">
      <c r="A528" s="40"/>
      <c r="B528" s="41"/>
      <c r="C528" s="199" t="s">
        <v>641</v>
      </c>
      <c r="D528" s="199" t="s">
        <v>125</v>
      </c>
      <c r="E528" s="200" t="s">
        <v>642</v>
      </c>
      <c r="F528" s="201" t="s">
        <v>643</v>
      </c>
      <c r="G528" s="202" t="s">
        <v>179</v>
      </c>
      <c r="H528" s="203">
        <v>1342.175</v>
      </c>
      <c r="I528" s="204"/>
      <c r="J528" s="205">
        <f>ROUND(I528*H528,2)</f>
        <v>0</v>
      </c>
      <c r="K528" s="201" t="s">
        <v>129</v>
      </c>
      <c r="L528" s="46"/>
      <c r="M528" s="206" t="s">
        <v>19</v>
      </c>
      <c r="N528" s="207" t="s">
        <v>43</v>
      </c>
      <c r="O528" s="86"/>
      <c r="P528" s="208">
        <f>O528*H528</f>
        <v>0</v>
      </c>
      <c r="Q528" s="208">
        <v>0</v>
      </c>
      <c r="R528" s="208">
        <f>Q528*H528</f>
        <v>0</v>
      </c>
      <c r="S528" s="208">
        <v>0</v>
      </c>
      <c r="T528" s="209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0" t="s">
        <v>130</v>
      </c>
      <c r="AT528" s="210" t="s">
        <v>125</v>
      </c>
      <c r="AU528" s="210" t="s">
        <v>79</v>
      </c>
      <c r="AY528" s="19" t="s">
        <v>123</v>
      </c>
      <c r="BE528" s="211">
        <f>IF(N528="základní",J528,0)</f>
        <v>0</v>
      </c>
      <c r="BF528" s="211">
        <f>IF(N528="snížená",J528,0)</f>
        <v>0</v>
      </c>
      <c r="BG528" s="211">
        <f>IF(N528="zákl. přenesená",J528,0)</f>
        <v>0</v>
      </c>
      <c r="BH528" s="211">
        <f>IF(N528="sníž. přenesená",J528,0)</f>
        <v>0</v>
      </c>
      <c r="BI528" s="211">
        <f>IF(N528="nulová",J528,0)</f>
        <v>0</v>
      </c>
      <c r="BJ528" s="19" t="s">
        <v>77</v>
      </c>
      <c r="BK528" s="211">
        <f>ROUND(I528*H528,2)</f>
        <v>0</v>
      </c>
      <c r="BL528" s="19" t="s">
        <v>130</v>
      </c>
      <c r="BM528" s="210" t="s">
        <v>644</v>
      </c>
    </row>
    <row r="529" s="2" customFormat="1">
      <c r="A529" s="40"/>
      <c r="B529" s="41"/>
      <c r="C529" s="42"/>
      <c r="D529" s="212" t="s">
        <v>132</v>
      </c>
      <c r="E529" s="42"/>
      <c r="F529" s="213" t="s">
        <v>645</v>
      </c>
      <c r="G529" s="42"/>
      <c r="H529" s="42"/>
      <c r="I529" s="214"/>
      <c r="J529" s="42"/>
      <c r="K529" s="42"/>
      <c r="L529" s="46"/>
      <c r="M529" s="215"/>
      <c r="N529" s="216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132</v>
      </c>
      <c r="AU529" s="19" t="s">
        <v>79</v>
      </c>
    </row>
    <row r="530" s="2" customFormat="1">
      <c r="A530" s="40"/>
      <c r="B530" s="41"/>
      <c r="C530" s="42"/>
      <c r="D530" s="217" t="s">
        <v>134</v>
      </c>
      <c r="E530" s="42"/>
      <c r="F530" s="218" t="s">
        <v>646</v>
      </c>
      <c r="G530" s="42"/>
      <c r="H530" s="42"/>
      <c r="I530" s="214"/>
      <c r="J530" s="42"/>
      <c r="K530" s="42"/>
      <c r="L530" s="46"/>
      <c r="M530" s="215"/>
      <c r="N530" s="216"/>
      <c r="O530" s="86"/>
      <c r="P530" s="86"/>
      <c r="Q530" s="86"/>
      <c r="R530" s="86"/>
      <c r="S530" s="86"/>
      <c r="T530" s="87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T530" s="19" t="s">
        <v>134</v>
      </c>
      <c r="AU530" s="19" t="s">
        <v>79</v>
      </c>
    </row>
    <row r="531" s="13" customFormat="1">
      <c r="A531" s="13"/>
      <c r="B531" s="219"/>
      <c r="C531" s="220"/>
      <c r="D531" s="212" t="s">
        <v>136</v>
      </c>
      <c r="E531" s="221" t="s">
        <v>19</v>
      </c>
      <c r="F531" s="222" t="s">
        <v>647</v>
      </c>
      <c r="G531" s="220"/>
      <c r="H531" s="223">
        <v>1342.175</v>
      </c>
      <c r="I531" s="224"/>
      <c r="J531" s="220"/>
      <c r="K531" s="220"/>
      <c r="L531" s="225"/>
      <c r="M531" s="226"/>
      <c r="N531" s="227"/>
      <c r="O531" s="227"/>
      <c r="P531" s="227"/>
      <c r="Q531" s="227"/>
      <c r="R531" s="227"/>
      <c r="S531" s="227"/>
      <c r="T531" s="228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29" t="s">
        <v>136</v>
      </c>
      <c r="AU531" s="229" t="s">
        <v>79</v>
      </c>
      <c r="AV531" s="13" t="s">
        <v>79</v>
      </c>
      <c r="AW531" s="13" t="s">
        <v>33</v>
      </c>
      <c r="AX531" s="13" t="s">
        <v>77</v>
      </c>
      <c r="AY531" s="229" t="s">
        <v>123</v>
      </c>
    </row>
    <row r="532" s="2" customFormat="1" ht="33" customHeight="1">
      <c r="A532" s="40"/>
      <c r="B532" s="41"/>
      <c r="C532" s="199" t="s">
        <v>648</v>
      </c>
      <c r="D532" s="199" t="s">
        <v>125</v>
      </c>
      <c r="E532" s="200" t="s">
        <v>649</v>
      </c>
      <c r="F532" s="201" t="s">
        <v>650</v>
      </c>
      <c r="G532" s="202" t="s">
        <v>179</v>
      </c>
      <c r="H532" s="203">
        <v>53.686999999999998</v>
      </c>
      <c r="I532" s="204"/>
      <c r="J532" s="205">
        <f>ROUND(I532*H532,2)</f>
        <v>0</v>
      </c>
      <c r="K532" s="201" t="s">
        <v>129</v>
      </c>
      <c r="L532" s="46"/>
      <c r="M532" s="206" t="s">
        <v>19</v>
      </c>
      <c r="N532" s="207" t="s">
        <v>43</v>
      </c>
      <c r="O532" s="86"/>
      <c r="P532" s="208">
        <f>O532*H532</f>
        <v>0</v>
      </c>
      <c r="Q532" s="208">
        <v>0</v>
      </c>
      <c r="R532" s="208">
        <f>Q532*H532</f>
        <v>0</v>
      </c>
      <c r="S532" s="208">
        <v>0</v>
      </c>
      <c r="T532" s="209">
        <f>S532*H532</f>
        <v>0</v>
      </c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R532" s="210" t="s">
        <v>130</v>
      </c>
      <c r="AT532" s="210" t="s">
        <v>125</v>
      </c>
      <c r="AU532" s="210" t="s">
        <v>79</v>
      </c>
      <c r="AY532" s="19" t="s">
        <v>123</v>
      </c>
      <c r="BE532" s="211">
        <f>IF(N532="základní",J532,0)</f>
        <v>0</v>
      </c>
      <c r="BF532" s="211">
        <f>IF(N532="snížená",J532,0)</f>
        <v>0</v>
      </c>
      <c r="BG532" s="211">
        <f>IF(N532="zákl. přenesená",J532,0)</f>
        <v>0</v>
      </c>
      <c r="BH532" s="211">
        <f>IF(N532="sníž. přenesená",J532,0)</f>
        <v>0</v>
      </c>
      <c r="BI532" s="211">
        <f>IF(N532="nulová",J532,0)</f>
        <v>0</v>
      </c>
      <c r="BJ532" s="19" t="s">
        <v>77</v>
      </c>
      <c r="BK532" s="211">
        <f>ROUND(I532*H532,2)</f>
        <v>0</v>
      </c>
      <c r="BL532" s="19" t="s">
        <v>130</v>
      </c>
      <c r="BM532" s="210" t="s">
        <v>651</v>
      </c>
    </row>
    <row r="533" s="2" customFormat="1">
      <c r="A533" s="40"/>
      <c r="B533" s="41"/>
      <c r="C533" s="42"/>
      <c r="D533" s="212" t="s">
        <v>132</v>
      </c>
      <c r="E533" s="42"/>
      <c r="F533" s="213" t="s">
        <v>652</v>
      </c>
      <c r="G533" s="42"/>
      <c r="H533" s="42"/>
      <c r="I533" s="214"/>
      <c r="J533" s="42"/>
      <c r="K533" s="42"/>
      <c r="L533" s="46"/>
      <c r="M533" s="215"/>
      <c r="N533" s="216"/>
      <c r="O533" s="86"/>
      <c r="P533" s="86"/>
      <c r="Q533" s="86"/>
      <c r="R533" s="86"/>
      <c r="S533" s="86"/>
      <c r="T533" s="87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T533" s="19" t="s">
        <v>132</v>
      </c>
      <c r="AU533" s="19" t="s">
        <v>79</v>
      </c>
    </row>
    <row r="534" s="2" customFormat="1">
      <c r="A534" s="40"/>
      <c r="B534" s="41"/>
      <c r="C534" s="42"/>
      <c r="D534" s="217" t="s">
        <v>134</v>
      </c>
      <c r="E534" s="42"/>
      <c r="F534" s="218" t="s">
        <v>653</v>
      </c>
      <c r="G534" s="42"/>
      <c r="H534" s="42"/>
      <c r="I534" s="214"/>
      <c r="J534" s="42"/>
      <c r="K534" s="42"/>
      <c r="L534" s="46"/>
      <c r="M534" s="215"/>
      <c r="N534" s="216"/>
      <c r="O534" s="86"/>
      <c r="P534" s="86"/>
      <c r="Q534" s="86"/>
      <c r="R534" s="86"/>
      <c r="S534" s="86"/>
      <c r="T534" s="87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T534" s="19" t="s">
        <v>134</v>
      </c>
      <c r="AU534" s="19" t="s">
        <v>79</v>
      </c>
    </row>
    <row r="535" s="12" customFormat="1" ht="22.8" customHeight="1">
      <c r="A535" s="12"/>
      <c r="B535" s="183"/>
      <c r="C535" s="184"/>
      <c r="D535" s="185" t="s">
        <v>71</v>
      </c>
      <c r="E535" s="197" t="s">
        <v>654</v>
      </c>
      <c r="F535" s="197" t="s">
        <v>655</v>
      </c>
      <c r="G535" s="184"/>
      <c r="H535" s="184"/>
      <c r="I535" s="187"/>
      <c r="J535" s="198">
        <f>BK535</f>
        <v>0</v>
      </c>
      <c r="K535" s="184"/>
      <c r="L535" s="189"/>
      <c r="M535" s="190"/>
      <c r="N535" s="191"/>
      <c r="O535" s="191"/>
      <c r="P535" s="192">
        <f>SUM(P536:P538)</f>
        <v>0</v>
      </c>
      <c r="Q535" s="191"/>
      <c r="R535" s="192">
        <f>SUM(R536:R538)</f>
        <v>0</v>
      </c>
      <c r="S535" s="191"/>
      <c r="T535" s="193">
        <f>SUM(T536:T538)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194" t="s">
        <v>77</v>
      </c>
      <c r="AT535" s="195" t="s">
        <v>71</v>
      </c>
      <c r="AU535" s="195" t="s">
        <v>77</v>
      </c>
      <c r="AY535" s="194" t="s">
        <v>123</v>
      </c>
      <c r="BK535" s="196">
        <f>SUM(BK536:BK538)</f>
        <v>0</v>
      </c>
    </row>
    <row r="536" s="2" customFormat="1" ht="24.15" customHeight="1">
      <c r="A536" s="40"/>
      <c r="B536" s="41"/>
      <c r="C536" s="199" t="s">
        <v>656</v>
      </c>
      <c r="D536" s="199" t="s">
        <v>125</v>
      </c>
      <c r="E536" s="200" t="s">
        <v>657</v>
      </c>
      <c r="F536" s="201" t="s">
        <v>658</v>
      </c>
      <c r="G536" s="202" t="s">
        <v>179</v>
      </c>
      <c r="H536" s="203">
        <v>124.487</v>
      </c>
      <c r="I536" s="204"/>
      <c r="J536" s="205">
        <f>ROUND(I536*H536,2)</f>
        <v>0</v>
      </c>
      <c r="K536" s="201" t="s">
        <v>129</v>
      </c>
      <c r="L536" s="46"/>
      <c r="M536" s="206" t="s">
        <v>19</v>
      </c>
      <c r="N536" s="207" t="s">
        <v>43</v>
      </c>
      <c r="O536" s="86"/>
      <c r="P536" s="208">
        <f>O536*H536</f>
        <v>0</v>
      </c>
      <c r="Q536" s="208">
        <v>0</v>
      </c>
      <c r="R536" s="208">
        <f>Q536*H536</f>
        <v>0</v>
      </c>
      <c r="S536" s="208">
        <v>0</v>
      </c>
      <c r="T536" s="209">
        <f>S536*H536</f>
        <v>0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0" t="s">
        <v>130</v>
      </c>
      <c r="AT536" s="210" t="s">
        <v>125</v>
      </c>
      <c r="AU536" s="210" t="s">
        <v>79</v>
      </c>
      <c r="AY536" s="19" t="s">
        <v>123</v>
      </c>
      <c r="BE536" s="211">
        <f>IF(N536="základní",J536,0)</f>
        <v>0</v>
      </c>
      <c r="BF536" s="211">
        <f>IF(N536="snížená",J536,0)</f>
        <v>0</v>
      </c>
      <c r="BG536" s="211">
        <f>IF(N536="zákl. přenesená",J536,0)</f>
        <v>0</v>
      </c>
      <c r="BH536" s="211">
        <f>IF(N536="sníž. přenesená",J536,0)</f>
        <v>0</v>
      </c>
      <c r="BI536" s="211">
        <f>IF(N536="nulová",J536,0)</f>
        <v>0</v>
      </c>
      <c r="BJ536" s="19" t="s">
        <v>77</v>
      </c>
      <c r="BK536" s="211">
        <f>ROUND(I536*H536,2)</f>
        <v>0</v>
      </c>
      <c r="BL536" s="19" t="s">
        <v>130</v>
      </c>
      <c r="BM536" s="210" t="s">
        <v>659</v>
      </c>
    </row>
    <row r="537" s="2" customFormat="1">
      <c r="A537" s="40"/>
      <c r="B537" s="41"/>
      <c r="C537" s="42"/>
      <c r="D537" s="212" t="s">
        <v>132</v>
      </c>
      <c r="E537" s="42"/>
      <c r="F537" s="213" t="s">
        <v>660</v>
      </c>
      <c r="G537" s="42"/>
      <c r="H537" s="42"/>
      <c r="I537" s="214"/>
      <c r="J537" s="42"/>
      <c r="K537" s="42"/>
      <c r="L537" s="46"/>
      <c r="M537" s="215"/>
      <c r="N537" s="216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132</v>
      </c>
      <c r="AU537" s="19" t="s">
        <v>79</v>
      </c>
    </row>
    <row r="538" s="2" customFormat="1">
      <c r="A538" s="40"/>
      <c r="B538" s="41"/>
      <c r="C538" s="42"/>
      <c r="D538" s="217" t="s">
        <v>134</v>
      </c>
      <c r="E538" s="42"/>
      <c r="F538" s="218" t="s">
        <v>661</v>
      </c>
      <c r="G538" s="42"/>
      <c r="H538" s="42"/>
      <c r="I538" s="214"/>
      <c r="J538" s="42"/>
      <c r="K538" s="42"/>
      <c r="L538" s="46"/>
      <c r="M538" s="215"/>
      <c r="N538" s="216"/>
      <c r="O538" s="86"/>
      <c r="P538" s="86"/>
      <c r="Q538" s="86"/>
      <c r="R538" s="86"/>
      <c r="S538" s="86"/>
      <c r="T538" s="87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T538" s="19" t="s">
        <v>134</v>
      </c>
      <c r="AU538" s="19" t="s">
        <v>79</v>
      </c>
    </row>
    <row r="539" s="12" customFormat="1" ht="25.92" customHeight="1">
      <c r="A539" s="12"/>
      <c r="B539" s="183"/>
      <c r="C539" s="184"/>
      <c r="D539" s="185" t="s">
        <v>71</v>
      </c>
      <c r="E539" s="186" t="s">
        <v>662</v>
      </c>
      <c r="F539" s="186" t="s">
        <v>663</v>
      </c>
      <c r="G539" s="184"/>
      <c r="H539" s="184"/>
      <c r="I539" s="187"/>
      <c r="J539" s="188">
        <f>BK539</f>
        <v>0</v>
      </c>
      <c r="K539" s="184"/>
      <c r="L539" s="189"/>
      <c r="M539" s="190"/>
      <c r="N539" s="191"/>
      <c r="O539" s="191"/>
      <c r="P539" s="192">
        <f>P540+P569+P595+P611+P661+P679+P692+P748+P783+P881</f>
        <v>0</v>
      </c>
      <c r="Q539" s="191"/>
      <c r="R539" s="192">
        <f>R540+R569+R595+R611+R661+R679+R692+R748+R783+R881</f>
        <v>7.1043846899999998</v>
      </c>
      <c r="S539" s="191"/>
      <c r="T539" s="193">
        <f>T540+T569+T595+T611+T661+T679+T692+T748+T783+T881</f>
        <v>5.4328868000000003</v>
      </c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R539" s="194" t="s">
        <v>79</v>
      </c>
      <c r="AT539" s="195" t="s">
        <v>71</v>
      </c>
      <c r="AU539" s="195" t="s">
        <v>72</v>
      </c>
      <c r="AY539" s="194" t="s">
        <v>123</v>
      </c>
      <c r="BK539" s="196">
        <f>BK540+BK569+BK595+BK611+BK661+BK679+BK692+BK748+BK783+BK881</f>
        <v>0</v>
      </c>
    </row>
    <row r="540" s="12" customFormat="1" ht="22.8" customHeight="1">
      <c r="A540" s="12"/>
      <c r="B540" s="183"/>
      <c r="C540" s="184"/>
      <c r="D540" s="185" t="s">
        <v>71</v>
      </c>
      <c r="E540" s="197" t="s">
        <v>664</v>
      </c>
      <c r="F540" s="197" t="s">
        <v>665</v>
      </c>
      <c r="G540" s="184"/>
      <c r="H540" s="184"/>
      <c r="I540" s="187"/>
      <c r="J540" s="198">
        <f>BK540</f>
        <v>0</v>
      </c>
      <c r="K540" s="184"/>
      <c r="L540" s="189"/>
      <c r="M540" s="190"/>
      <c r="N540" s="191"/>
      <c r="O540" s="191"/>
      <c r="P540" s="192">
        <f>SUM(P541:P568)</f>
        <v>0</v>
      </c>
      <c r="Q540" s="191"/>
      <c r="R540" s="192">
        <f>SUM(R541:R568)</f>
        <v>0.29126129000000001</v>
      </c>
      <c r="S540" s="191"/>
      <c r="T540" s="193">
        <f>SUM(T541:T568)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194" t="s">
        <v>79</v>
      </c>
      <c r="AT540" s="195" t="s">
        <v>71</v>
      </c>
      <c r="AU540" s="195" t="s">
        <v>77</v>
      </c>
      <c r="AY540" s="194" t="s">
        <v>123</v>
      </c>
      <c r="BK540" s="196">
        <f>SUM(BK541:BK568)</f>
        <v>0</v>
      </c>
    </row>
    <row r="541" s="2" customFormat="1" ht="33" customHeight="1">
      <c r="A541" s="40"/>
      <c r="B541" s="41"/>
      <c r="C541" s="199" t="s">
        <v>666</v>
      </c>
      <c r="D541" s="199" t="s">
        <v>125</v>
      </c>
      <c r="E541" s="200" t="s">
        <v>667</v>
      </c>
      <c r="F541" s="201" t="s">
        <v>668</v>
      </c>
      <c r="G541" s="202" t="s">
        <v>200</v>
      </c>
      <c r="H541" s="203">
        <v>33.671999999999997</v>
      </c>
      <c r="I541" s="204"/>
      <c r="J541" s="205">
        <f>ROUND(I541*H541,2)</f>
        <v>0</v>
      </c>
      <c r="K541" s="201" t="s">
        <v>129</v>
      </c>
      <c r="L541" s="46"/>
      <c r="M541" s="206" t="s">
        <v>19</v>
      </c>
      <c r="N541" s="207" t="s">
        <v>43</v>
      </c>
      <c r="O541" s="86"/>
      <c r="P541" s="208">
        <f>O541*H541</f>
        <v>0</v>
      </c>
      <c r="Q541" s="208">
        <v>0.00073999999999999999</v>
      </c>
      <c r="R541" s="208">
        <f>Q541*H541</f>
        <v>0.024917279999999997</v>
      </c>
      <c r="S541" s="208">
        <v>0</v>
      </c>
      <c r="T541" s="209">
        <f>S541*H541</f>
        <v>0</v>
      </c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R541" s="210" t="s">
        <v>228</v>
      </c>
      <c r="AT541" s="210" t="s">
        <v>125</v>
      </c>
      <c r="AU541" s="210" t="s">
        <v>79</v>
      </c>
      <c r="AY541" s="19" t="s">
        <v>123</v>
      </c>
      <c r="BE541" s="211">
        <f>IF(N541="základní",J541,0)</f>
        <v>0</v>
      </c>
      <c r="BF541" s="211">
        <f>IF(N541="snížená",J541,0)</f>
        <v>0</v>
      </c>
      <c r="BG541" s="211">
        <f>IF(N541="zákl. přenesená",J541,0)</f>
        <v>0</v>
      </c>
      <c r="BH541" s="211">
        <f>IF(N541="sníž. přenesená",J541,0)</f>
        <v>0</v>
      </c>
      <c r="BI541" s="211">
        <f>IF(N541="nulová",J541,0)</f>
        <v>0</v>
      </c>
      <c r="BJ541" s="19" t="s">
        <v>77</v>
      </c>
      <c r="BK541" s="211">
        <f>ROUND(I541*H541,2)</f>
        <v>0</v>
      </c>
      <c r="BL541" s="19" t="s">
        <v>228</v>
      </c>
      <c r="BM541" s="210" t="s">
        <v>669</v>
      </c>
    </row>
    <row r="542" s="2" customFormat="1">
      <c r="A542" s="40"/>
      <c r="B542" s="41"/>
      <c r="C542" s="42"/>
      <c r="D542" s="212" t="s">
        <v>132</v>
      </c>
      <c r="E542" s="42"/>
      <c r="F542" s="213" t="s">
        <v>670</v>
      </c>
      <c r="G542" s="42"/>
      <c r="H542" s="42"/>
      <c r="I542" s="214"/>
      <c r="J542" s="42"/>
      <c r="K542" s="42"/>
      <c r="L542" s="46"/>
      <c r="M542" s="215"/>
      <c r="N542" s="216"/>
      <c r="O542" s="86"/>
      <c r="P542" s="86"/>
      <c r="Q542" s="86"/>
      <c r="R542" s="86"/>
      <c r="S542" s="86"/>
      <c r="T542" s="87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T542" s="19" t="s">
        <v>132</v>
      </c>
      <c r="AU542" s="19" t="s">
        <v>79</v>
      </c>
    </row>
    <row r="543" s="2" customFormat="1">
      <c r="A543" s="40"/>
      <c r="B543" s="41"/>
      <c r="C543" s="42"/>
      <c r="D543" s="217" t="s">
        <v>134</v>
      </c>
      <c r="E543" s="42"/>
      <c r="F543" s="218" t="s">
        <v>671</v>
      </c>
      <c r="G543" s="42"/>
      <c r="H543" s="42"/>
      <c r="I543" s="214"/>
      <c r="J543" s="42"/>
      <c r="K543" s="42"/>
      <c r="L543" s="46"/>
      <c r="M543" s="215"/>
      <c r="N543" s="216"/>
      <c r="O543" s="86"/>
      <c r="P543" s="86"/>
      <c r="Q543" s="86"/>
      <c r="R543" s="86"/>
      <c r="S543" s="86"/>
      <c r="T543" s="87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T543" s="19" t="s">
        <v>134</v>
      </c>
      <c r="AU543" s="19" t="s">
        <v>79</v>
      </c>
    </row>
    <row r="544" s="13" customFormat="1">
      <c r="A544" s="13"/>
      <c r="B544" s="219"/>
      <c r="C544" s="220"/>
      <c r="D544" s="212" t="s">
        <v>136</v>
      </c>
      <c r="E544" s="221" t="s">
        <v>19</v>
      </c>
      <c r="F544" s="222" t="s">
        <v>602</v>
      </c>
      <c r="G544" s="220"/>
      <c r="H544" s="223">
        <v>33.671999999999997</v>
      </c>
      <c r="I544" s="224"/>
      <c r="J544" s="220"/>
      <c r="K544" s="220"/>
      <c r="L544" s="225"/>
      <c r="M544" s="226"/>
      <c r="N544" s="227"/>
      <c r="O544" s="227"/>
      <c r="P544" s="227"/>
      <c r="Q544" s="227"/>
      <c r="R544" s="227"/>
      <c r="S544" s="227"/>
      <c r="T544" s="22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29" t="s">
        <v>136</v>
      </c>
      <c r="AU544" s="229" t="s">
        <v>79</v>
      </c>
      <c r="AV544" s="13" t="s">
        <v>79</v>
      </c>
      <c r="AW544" s="13" t="s">
        <v>33</v>
      </c>
      <c r="AX544" s="13" t="s">
        <v>72</v>
      </c>
      <c r="AY544" s="229" t="s">
        <v>123</v>
      </c>
    </row>
    <row r="545" s="14" customFormat="1">
      <c r="A545" s="14"/>
      <c r="B545" s="230"/>
      <c r="C545" s="231"/>
      <c r="D545" s="212" t="s">
        <v>136</v>
      </c>
      <c r="E545" s="232" t="s">
        <v>19</v>
      </c>
      <c r="F545" s="233" t="s">
        <v>139</v>
      </c>
      <c r="G545" s="231"/>
      <c r="H545" s="234">
        <v>33.671999999999997</v>
      </c>
      <c r="I545" s="235"/>
      <c r="J545" s="231"/>
      <c r="K545" s="231"/>
      <c r="L545" s="236"/>
      <c r="M545" s="237"/>
      <c r="N545" s="238"/>
      <c r="O545" s="238"/>
      <c r="P545" s="238"/>
      <c r="Q545" s="238"/>
      <c r="R545" s="238"/>
      <c r="S545" s="238"/>
      <c r="T545" s="23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40" t="s">
        <v>136</v>
      </c>
      <c r="AU545" s="240" t="s">
        <v>79</v>
      </c>
      <c r="AV545" s="14" t="s">
        <v>130</v>
      </c>
      <c r="AW545" s="14" t="s">
        <v>33</v>
      </c>
      <c r="AX545" s="14" t="s">
        <v>77</v>
      </c>
      <c r="AY545" s="240" t="s">
        <v>123</v>
      </c>
    </row>
    <row r="546" s="2" customFormat="1" ht="24.15" customHeight="1">
      <c r="A546" s="40"/>
      <c r="B546" s="41"/>
      <c r="C546" s="199" t="s">
        <v>672</v>
      </c>
      <c r="D546" s="199" t="s">
        <v>125</v>
      </c>
      <c r="E546" s="200" t="s">
        <v>673</v>
      </c>
      <c r="F546" s="201" t="s">
        <v>674</v>
      </c>
      <c r="G546" s="202" t="s">
        <v>200</v>
      </c>
      <c r="H546" s="203">
        <v>33.671999999999997</v>
      </c>
      <c r="I546" s="204"/>
      <c r="J546" s="205">
        <f>ROUND(I546*H546,2)</f>
        <v>0</v>
      </c>
      <c r="K546" s="201" t="s">
        <v>129</v>
      </c>
      <c r="L546" s="46"/>
      <c r="M546" s="206" t="s">
        <v>19</v>
      </c>
      <c r="N546" s="207" t="s">
        <v>43</v>
      </c>
      <c r="O546" s="86"/>
      <c r="P546" s="208">
        <f>O546*H546</f>
        <v>0</v>
      </c>
      <c r="Q546" s="208">
        <v>0</v>
      </c>
      <c r="R546" s="208">
        <f>Q546*H546</f>
        <v>0</v>
      </c>
      <c r="S546" s="208">
        <v>0</v>
      </c>
      <c r="T546" s="209">
        <f>S546*H546</f>
        <v>0</v>
      </c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R546" s="210" t="s">
        <v>228</v>
      </c>
      <c r="AT546" s="210" t="s">
        <v>125</v>
      </c>
      <c r="AU546" s="210" t="s">
        <v>79</v>
      </c>
      <c r="AY546" s="19" t="s">
        <v>123</v>
      </c>
      <c r="BE546" s="211">
        <f>IF(N546="základní",J546,0)</f>
        <v>0</v>
      </c>
      <c r="BF546" s="211">
        <f>IF(N546="snížená",J546,0)</f>
        <v>0</v>
      </c>
      <c r="BG546" s="211">
        <f>IF(N546="zákl. přenesená",J546,0)</f>
        <v>0</v>
      </c>
      <c r="BH546" s="211">
        <f>IF(N546="sníž. přenesená",J546,0)</f>
        <v>0</v>
      </c>
      <c r="BI546" s="211">
        <f>IF(N546="nulová",J546,0)</f>
        <v>0</v>
      </c>
      <c r="BJ546" s="19" t="s">
        <v>77</v>
      </c>
      <c r="BK546" s="211">
        <f>ROUND(I546*H546,2)</f>
        <v>0</v>
      </c>
      <c r="BL546" s="19" t="s">
        <v>228</v>
      </c>
      <c r="BM546" s="210" t="s">
        <v>675</v>
      </c>
    </row>
    <row r="547" s="2" customFormat="1">
      <c r="A547" s="40"/>
      <c r="B547" s="41"/>
      <c r="C547" s="42"/>
      <c r="D547" s="212" t="s">
        <v>132</v>
      </c>
      <c r="E547" s="42"/>
      <c r="F547" s="213" t="s">
        <v>676</v>
      </c>
      <c r="G547" s="42"/>
      <c r="H547" s="42"/>
      <c r="I547" s="214"/>
      <c r="J547" s="42"/>
      <c r="K547" s="42"/>
      <c r="L547" s="46"/>
      <c r="M547" s="215"/>
      <c r="N547" s="216"/>
      <c r="O547" s="86"/>
      <c r="P547" s="86"/>
      <c r="Q547" s="86"/>
      <c r="R547" s="86"/>
      <c r="S547" s="86"/>
      <c r="T547" s="87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T547" s="19" t="s">
        <v>132</v>
      </c>
      <c r="AU547" s="19" t="s">
        <v>79</v>
      </c>
    </row>
    <row r="548" s="2" customFormat="1">
      <c r="A548" s="40"/>
      <c r="B548" s="41"/>
      <c r="C548" s="42"/>
      <c r="D548" s="217" t="s">
        <v>134</v>
      </c>
      <c r="E548" s="42"/>
      <c r="F548" s="218" t="s">
        <v>677</v>
      </c>
      <c r="G548" s="42"/>
      <c r="H548" s="42"/>
      <c r="I548" s="214"/>
      <c r="J548" s="42"/>
      <c r="K548" s="42"/>
      <c r="L548" s="46"/>
      <c r="M548" s="215"/>
      <c r="N548" s="216"/>
      <c r="O548" s="86"/>
      <c r="P548" s="86"/>
      <c r="Q548" s="86"/>
      <c r="R548" s="86"/>
      <c r="S548" s="86"/>
      <c r="T548" s="87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T548" s="19" t="s">
        <v>134</v>
      </c>
      <c r="AU548" s="19" t="s">
        <v>79</v>
      </c>
    </row>
    <row r="549" s="13" customFormat="1">
      <c r="A549" s="13"/>
      <c r="B549" s="219"/>
      <c r="C549" s="220"/>
      <c r="D549" s="212" t="s">
        <v>136</v>
      </c>
      <c r="E549" s="221" t="s">
        <v>19</v>
      </c>
      <c r="F549" s="222" t="s">
        <v>602</v>
      </c>
      <c r="G549" s="220"/>
      <c r="H549" s="223">
        <v>33.671999999999997</v>
      </c>
      <c r="I549" s="224"/>
      <c r="J549" s="220"/>
      <c r="K549" s="220"/>
      <c r="L549" s="225"/>
      <c r="M549" s="226"/>
      <c r="N549" s="227"/>
      <c r="O549" s="227"/>
      <c r="P549" s="227"/>
      <c r="Q549" s="227"/>
      <c r="R549" s="227"/>
      <c r="S549" s="227"/>
      <c r="T549" s="228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29" t="s">
        <v>136</v>
      </c>
      <c r="AU549" s="229" t="s">
        <v>79</v>
      </c>
      <c r="AV549" s="13" t="s">
        <v>79</v>
      </c>
      <c r="AW549" s="13" t="s">
        <v>33</v>
      </c>
      <c r="AX549" s="13" t="s">
        <v>72</v>
      </c>
      <c r="AY549" s="229" t="s">
        <v>123</v>
      </c>
    </row>
    <row r="550" s="14" customFormat="1">
      <c r="A550" s="14"/>
      <c r="B550" s="230"/>
      <c r="C550" s="231"/>
      <c r="D550" s="212" t="s">
        <v>136</v>
      </c>
      <c r="E550" s="232" t="s">
        <v>19</v>
      </c>
      <c r="F550" s="233" t="s">
        <v>139</v>
      </c>
      <c r="G550" s="231"/>
      <c r="H550" s="234">
        <v>33.671999999999997</v>
      </c>
      <c r="I550" s="235"/>
      <c r="J550" s="231"/>
      <c r="K550" s="231"/>
      <c r="L550" s="236"/>
      <c r="M550" s="237"/>
      <c r="N550" s="238"/>
      <c r="O550" s="238"/>
      <c r="P550" s="238"/>
      <c r="Q550" s="238"/>
      <c r="R550" s="238"/>
      <c r="S550" s="238"/>
      <c r="T550" s="239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40" t="s">
        <v>136</v>
      </c>
      <c r="AU550" s="240" t="s">
        <v>79</v>
      </c>
      <c r="AV550" s="14" t="s">
        <v>130</v>
      </c>
      <c r="AW550" s="14" t="s">
        <v>33</v>
      </c>
      <c r="AX550" s="14" t="s">
        <v>77</v>
      </c>
      <c r="AY550" s="240" t="s">
        <v>123</v>
      </c>
    </row>
    <row r="551" s="2" customFormat="1" ht="24.15" customHeight="1">
      <c r="A551" s="40"/>
      <c r="B551" s="41"/>
      <c r="C551" s="241" t="s">
        <v>678</v>
      </c>
      <c r="D551" s="241" t="s">
        <v>191</v>
      </c>
      <c r="E551" s="242" t="s">
        <v>679</v>
      </c>
      <c r="F551" s="243" t="s">
        <v>680</v>
      </c>
      <c r="G551" s="244" t="s">
        <v>207</v>
      </c>
      <c r="H551" s="245">
        <v>170</v>
      </c>
      <c r="I551" s="246"/>
      <c r="J551" s="247">
        <f>ROUND(I551*H551,2)</f>
        <v>0</v>
      </c>
      <c r="K551" s="243" t="s">
        <v>129</v>
      </c>
      <c r="L551" s="248"/>
      <c r="M551" s="249" t="s">
        <v>19</v>
      </c>
      <c r="N551" s="250" t="s">
        <v>43</v>
      </c>
      <c r="O551" s="86"/>
      <c r="P551" s="208">
        <f>O551*H551</f>
        <v>0</v>
      </c>
      <c r="Q551" s="208">
        <v>0.001</v>
      </c>
      <c r="R551" s="208">
        <f>Q551*H551</f>
        <v>0.17000000000000001</v>
      </c>
      <c r="S551" s="208">
        <v>0</v>
      </c>
      <c r="T551" s="209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0" t="s">
        <v>371</v>
      </c>
      <c r="AT551" s="210" t="s">
        <v>191</v>
      </c>
      <c r="AU551" s="210" t="s">
        <v>79</v>
      </c>
      <c r="AY551" s="19" t="s">
        <v>123</v>
      </c>
      <c r="BE551" s="211">
        <f>IF(N551="základní",J551,0)</f>
        <v>0</v>
      </c>
      <c r="BF551" s="211">
        <f>IF(N551="snížená",J551,0)</f>
        <v>0</v>
      </c>
      <c r="BG551" s="211">
        <f>IF(N551="zákl. přenesená",J551,0)</f>
        <v>0</v>
      </c>
      <c r="BH551" s="211">
        <f>IF(N551="sníž. přenesená",J551,0)</f>
        <v>0</v>
      </c>
      <c r="BI551" s="211">
        <f>IF(N551="nulová",J551,0)</f>
        <v>0</v>
      </c>
      <c r="BJ551" s="19" t="s">
        <v>77</v>
      </c>
      <c r="BK551" s="211">
        <f>ROUND(I551*H551,2)</f>
        <v>0</v>
      </c>
      <c r="BL551" s="19" t="s">
        <v>228</v>
      </c>
      <c r="BM551" s="210" t="s">
        <v>681</v>
      </c>
    </row>
    <row r="552" s="2" customFormat="1">
      <c r="A552" s="40"/>
      <c r="B552" s="41"/>
      <c r="C552" s="42"/>
      <c r="D552" s="212" t="s">
        <v>132</v>
      </c>
      <c r="E552" s="42"/>
      <c r="F552" s="213" t="s">
        <v>680</v>
      </c>
      <c r="G552" s="42"/>
      <c r="H552" s="42"/>
      <c r="I552" s="214"/>
      <c r="J552" s="42"/>
      <c r="K552" s="42"/>
      <c r="L552" s="46"/>
      <c r="M552" s="215"/>
      <c r="N552" s="216"/>
      <c r="O552" s="86"/>
      <c r="P552" s="86"/>
      <c r="Q552" s="86"/>
      <c r="R552" s="86"/>
      <c r="S552" s="86"/>
      <c r="T552" s="87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T552" s="19" t="s">
        <v>132</v>
      </c>
      <c r="AU552" s="19" t="s">
        <v>79</v>
      </c>
    </row>
    <row r="553" s="13" customFormat="1">
      <c r="A553" s="13"/>
      <c r="B553" s="219"/>
      <c r="C553" s="220"/>
      <c r="D553" s="212" t="s">
        <v>136</v>
      </c>
      <c r="E553" s="221" t="s">
        <v>19</v>
      </c>
      <c r="F553" s="222" t="s">
        <v>682</v>
      </c>
      <c r="G553" s="220"/>
      <c r="H553" s="223">
        <v>170</v>
      </c>
      <c r="I553" s="224"/>
      <c r="J553" s="220"/>
      <c r="K553" s="220"/>
      <c r="L553" s="225"/>
      <c r="M553" s="226"/>
      <c r="N553" s="227"/>
      <c r="O553" s="227"/>
      <c r="P553" s="227"/>
      <c r="Q553" s="227"/>
      <c r="R553" s="227"/>
      <c r="S553" s="227"/>
      <c r="T553" s="228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29" t="s">
        <v>136</v>
      </c>
      <c r="AU553" s="229" t="s">
        <v>79</v>
      </c>
      <c r="AV553" s="13" t="s">
        <v>79</v>
      </c>
      <c r="AW553" s="13" t="s">
        <v>33</v>
      </c>
      <c r="AX553" s="13" t="s">
        <v>77</v>
      </c>
      <c r="AY553" s="229" t="s">
        <v>123</v>
      </c>
    </row>
    <row r="554" s="2" customFormat="1" ht="24.15" customHeight="1">
      <c r="A554" s="40"/>
      <c r="B554" s="41"/>
      <c r="C554" s="199" t="s">
        <v>683</v>
      </c>
      <c r="D554" s="199" t="s">
        <v>125</v>
      </c>
      <c r="E554" s="200" t="s">
        <v>684</v>
      </c>
      <c r="F554" s="201" t="s">
        <v>685</v>
      </c>
      <c r="G554" s="202" t="s">
        <v>240</v>
      </c>
      <c r="H554" s="203">
        <v>84.180000000000007</v>
      </c>
      <c r="I554" s="204"/>
      <c r="J554" s="205">
        <f>ROUND(I554*H554,2)</f>
        <v>0</v>
      </c>
      <c r="K554" s="201" t="s">
        <v>129</v>
      </c>
      <c r="L554" s="46"/>
      <c r="M554" s="206" t="s">
        <v>19</v>
      </c>
      <c r="N554" s="207" t="s">
        <v>43</v>
      </c>
      <c r="O554" s="86"/>
      <c r="P554" s="208">
        <f>O554*H554</f>
        <v>0</v>
      </c>
      <c r="Q554" s="208">
        <v>0</v>
      </c>
      <c r="R554" s="208">
        <f>Q554*H554</f>
        <v>0</v>
      </c>
      <c r="S554" s="208">
        <v>0</v>
      </c>
      <c r="T554" s="209">
        <f>S554*H554</f>
        <v>0</v>
      </c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R554" s="210" t="s">
        <v>228</v>
      </c>
      <c r="AT554" s="210" t="s">
        <v>125</v>
      </c>
      <c r="AU554" s="210" t="s">
        <v>79</v>
      </c>
      <c r="AY554" s="19" t="s">
        <v>123</v>
      </c>
      <c r="BE554" s="211">
        <f>IF(N554="základní",J554,0)</f>
        <v>0</v>
      </c>
      <c r="BF554" s="211">
        <f>IF(N554="snížená",J554,0)</f>
        <v>0</v>
      </c>
      <c r="BG554" s="211">
        <f>IF(N554="zákl. přenesená",J554,0)</f>
        <v>0</v>
      </c>
      <c r="BH554" s="211">
        <f>IF(N554="sníž. přenesená",J554,0)</f>
        <v>0</v>
      </c>
      <c r="BI554" s="211">
        <f>IF(N554="nulová",J554,0)</f>
        <v>0</v>
      </c>
      <c r="BJ554" s="19" t="s">
        <v>77</v>
      </c>
      <c r="BK554" s="211">
        <f>ROUND(I554*H554,2)</f>
        <v>0</v>
      </c>
      <c r="BL554" s="19" t="s">
        <v>228</v>
      </c>
      <c r="BM554" s="210" t="s">
        <v>686</v>
      </c>
    </row>
    <row r="555" s="2" customFormat="1">
      <c r="A555" s="40"/>
      <c r="B555" s="41"/>
      <c r="C555" s="42"/>
      <c r="D555" s="212" t="s">
        <v>132</v>
      </c>
      <c r="E555" s="42"/>
      <c r="F555" s="213" t="s">
        <v>687</v>
      </c>
      <c r="G555" s="42"/>
      <c r="H555" s="42"/>
      <c r="I555" s="214"/>
      <c r="J555" s="42"/>
      <c r="K555" s="42"/>
      <c r="L555" s="46"/>
      <c r="M555" s="215"/>
      <c r="N555" s="216"/>
      <c r="O555" s="86"/>
      <c r="P555" s="86"/>
      <c r="Q555" s="86"/>
      <c r="R555" s="86"/>
      <c r="S555" s="86"/>
      <c r="T555" s="87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T555" s="19" t="s">
        <v>132</v>
      </c>
      <c r="AU555" s="19" t="s">
        <v>79</v>
      </c>
    </row>
    <row r="556" s="2" customFormat="1">
      <c r="A556" s="40"/>
      <c r="B556" s="41"/>
      <c r="C556" s="42"/>
      <c r="D556" s="217" t="s">
        <v>134</v>
      </c>
      <c r="E556" s="42"/>
      <c r="F556" s="218" t="s">
        <v>688</v>
      </c>
      <c r="G556" s="42"/>
      <c r="H556" s="42"/>
      <c r="I556" s="214"/>
      <c r="J556" s="42"/>
      <c r="K556" s="42"/>
      <c r="L556" s="46"/>
      <c r="M556" s="215"/>
      <c r="N556" s="216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134</v>
      </c>
      <c r="AU556" s="19" t="s">
        <v>79</v>
      </c>
    </row>
    <row r="557" s="13" customFormat="1">
      <c r="A557" s="13"/>
      <c r="B557" s="219"/>
      <c r="C557" s="220"/>
      <c r="D557" s="212" t="s">
        <v>136</v>
      </c>
      <c r="E557" s="221" t="s">
        <v>19</v>
      </c>
      <c r="F557" s="222" t="s">
        <v>689</v>
      </c>
      <c r="G557" s="220"/>
      <c r="H557" s="223">
        <v>84.180000000000007</v>
      </c>
      <c r="I557" s="224"/>
      <c r="J557" s="220"/>
      <c r="K557" s="220"/>
      <c r="L557" s="225"/>
      <c r="M557" s="226"/>
      <c r="N557" s="227"/>
      <c r="O557" s="227"/>
      <c r="P557" s="227"/>
      <c r="Q557" s="227"/>
      <c r="R557" s="227"/>
      <c r="S557" s="227"/>
      <c r="T557" s="228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29" t="s">
        <v>136</v>
      </c>
      <c r="AU557" s="229" t="s">
        <v>79</v>
      </c>
      <c r="AV557" s="13" t="s">
        <v>79</v>
      </c>
      <c r="AW557" s="13" t="s">
        <v>33</v>
      </c>
      <c r="AX557" s="13" t="s">
        <v>72</v>
      </c>
      <c r="AY557" s="229" t="s">
        <v>123</v>
      </c>
    </row>
    <row r="558" s="14" customFormat="1">
      <c r="A558" s="14"/>
      <c r="B558" s="230"/>
      <c r="C558" s="231"/>
      <c r="D558" s="212" t="s">
        <v>136</v>
      </c>
      <c r="E558" s="232" t="s">
        <v>19</v>
      </c>
      <c r="F558" s="233" t="s">
        <v>139</v>
      </c>
      <c r="G558" s="231"/>
      <c r="H558" s="234">
        <v>84.180000000000007</v>
      </c>
      <c r="I558" s="235"/>
      <c r="J558" s="231"/>
      <c r="K558" s="231"/>
      <c r="L558" s="236"/>
      <c r="M558" s="237"/>
      <c r="N558" s="238"/>
      <c r="O558" s="238"/>
      <c r="P558" s="238"/>
      <c r="Q558" s="238"/>
      <c r="R558" s="238"/>
      <c r="S558" s="238"/>
      <c r="T558" s="239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40" t="s">
        <v>136</v>
      </c>
      <c r="AU558" s="240" t="s">
        <v>79</v>
      </c>
      <c r="AV558" s="14" t="s">
        <v>130</v>
      </c>
      <c r="AW558" s="14" t="s">
        <v>33</v>
      </c>
      <c r="AX558" s="14" t="s">
        <v>77</v>
      </c>
      <c r="AY558" s="240" t="s">
        <v>123</v>
      </c>
    </row>
    <row r="559" s="2" customFormat="1" ht="16.5" customHeight="1">
      <c r="A559" s="40"/>
      <c r="B559" s="41"/>
      <c r="C559" s="241" t="s">
        <v>690</v>
      </c>
      <c r="D559" s="241" t="s">
        <v>191</v>
      </c>
      <c r="E559" s="242" t="s">
        <v>691</v>
      </c>
      <c r="F559" s="243" t="s">
        <v>692</v>
      </c>
      <c r="G559" s="244" t="s">
        <v>240</v>
      </c>
      <c r="H559" s="245">
        <v>88.388999999999996</v>
      </c>
      <c r="I559" s="246"/>
      <c r="J559" s="247">
        <f>ROUND(I559*H559,2)</f>
        <v>0</v>
      </c>
      <c r="K559" s="243" t="s">
        <v>129</v>
      </c>
      <c r="L559" s="248"/>
      <c r="M559" s="249" t="s">
        <v>19</v>
      </c>
      <c r="N559" s="250" t="s">
        <v>43</v>
      </c>
      <c r="O559" s="86"/>
      <c r="P559" s="208">
        <f>O559*H559</f>
        <v>0</v>
      </c>
      <c r="Q559" s="208">
        <v>0.00109</v>
      </c>
      <c r="R559" s="208">
        <f>Q559*H559</f>
        <v>0.096344009999999994</v>
      </c>
      <c r="S559" s="208">
        <v>0</v>
      </c>
      <c r="T559" s="209">
        <f>S559*H559</f>
        <v>0</v>
      </c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R559" s="210" t="s">
        <v>371</v>
      </c>
      <c r="AT559" s="210" t="s">
        <v>191</v>
      </c>
      <c r="AU559" s="210" t="s">
        <v>79</v>
      </c>
      <c r="AY559" s="19" t="s">
        <v>123</v>
      </c>
      <c r="BE559" s="211">
        <f>IF(N559="základní",J559,0)</f>
        <v>0</v>
      </c>
      <c r="BF559" s="211">
        <f>IF(N559="snížená",J559,0)</f>
        <v>0</v>
      </c>
      <c r="BG559" s="211">
        <f>IF(N559="zákl. přenesená",J559,0)</f>
        <v>0</v>
      </c>
      <c r="BH559" s="211">
        <f>IF(N559="sníž. přenesená",J559,0)</f>
        <v>0</v>
      </c>
      <c r="BI559" s="211">
        <f>IF(N559="nulová",J559,0)</f>
        <v>0</v>
      </c>
      <c r="BJ559" s="19" t="s">
        <v>77</v>
      </c>
      <c r="BK559" s="211">
        <f>ROUND(I559*H559,2)</f>
        <v>0</v>
      </c>
      <c r="BL559" s="19" t="s">
        <v>228</v>
      </c>
      <c r="BM559" s="210" t="s">
        <v>693</v>
      </c>
    </row>
    <row r="560" s="2" customFormat="1">
      <c r="A560" s="40"/>
      <c r="B560" s="41"/>
      <c r="C560" s="42"/>
      <c r="D560" s="212" t="s">
        <v>132</v>
      </c>
      <c r="E560" s="42"/>
      <c r="F560" s="213" t="s">
        <v>692</v>
      </c>
      <c r="G560" s="42"/>
      <c r="H560" s="42"/>
      <c r="I560" s="214"/>
      <c r="J560" s="42"/>
      <c r="K560" s="42"/>
      <c r="L560" s="46"/>
      <c r="M560" s="215"/>
      <c r="N560" s="216"/>
      <c r="O560" s="86"/>
      <c r="P560" s="86"/>
      <c r="Q560" s="86"/>
      <c r="R560" s="86"/>
      <c r="S560" s="86"/>
      <c r="T560" s="87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T560" s="19" t="s">
        <v>132</v>
      </c>
      <c r="AU560" s="19" t="s">
        <v>79</v>
      </c>
    </row>
    <row r="561" s="13" customFormat="1">
      <c r="A561" s="13"/>
      <c r="B561" s="219"/>
      <c r="C561" s="220"/>
      <c r="D561" s="212" t="s">
        <v>136</v>
      </c>
      <c r="E561" s="221" t="s">
        <v>19</v>
      </c>
      <c r="F561" s="222" t="s">
        <v>694</v>
      </c>
      <c r="G561" s="220"/>
      <c r="H561" s="223">
        <v>84.180000000000007</v>
      </c>
      <c r="I561" s="224"/>
      <c r="J561" s="220"/>
      <c r="K561" s="220"/>
      <c r="L561" s="225"/>
      <c r="M561" s="226"/>
      <c r="N561" s="227"/>
      <c r="O561" s="227"/>
      <c r="P561" s="227"/>
      <c r="Q561" s="227"/>
      <c r="R561" s="227"/>
      <c r="S561" s="227"/>
      <c r="T561" s="228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29" t="s">
        <v>136</v>
      </c>
      <c r="AU561" s="229" t="s">
        <v>79</v>
      </c>
      <c r="AV561" s="13" t="s">
        <v>79</v>
      </c>
      <c r="AW561" s="13" t="s">
        <v>33</v>
      </c>
      <c r="AX561" s="13" t="s">
        <v>77</v>
      </c>
      <c r="AY561" s="229" t="s">
        <v>123</v>
      </c>
    </row>
    <row r="562" s="13" customFormat="1">
      <c r="A562" s="13"/>
      <c r="B562" s="219"/>
      <c r="C562" s="220"/>
      <c r="D562" s="212" t="s">
        <v>136</v>
      </c>
      <c r="E562" s="220"/>
      <c r="F562" s="222" t="s">
        <v>695</v>
      </c>
      <c r="G562" s="220"/>
      <c r="H562" s="223">
        <v>88.388999999999996</v>
      </c>
      <c r="I562" s="224"/>
      <c r="J562" s="220"/>
      <c r="K562" s="220"/>
      <c r="L562" s="225"/>
      <c r="M562" s="226"/>
      <c r="N562" s="227"/>
      <c r="O562" s="227"/>
      <c r="P562" s="227"/>
      <c r="Q562" s="227"/>
      <c r="R562" s="227"/>
      <c r="S562" s="227"/>
      <c r="T562" s="228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29" t="s">
        <v>136</v>
      </c>
      <c r="AU562" s="229" t="s">
        <v>79</v>
      </c>
      <c r="AV562" s="13" t="s">
        <v>79</v>
      </c>
      <c r="AW562" s="13" t="s">
        <v>4</v>
      </c>
      <c r="AX562" s="13" t="s">
        <v>77</v>
      </c>
      <c r="AY562" s="229" t="s">
        <v>123</v>
      </c>
    </row>
    <row r="563" s="2" customFormat="1" ht="33" customHeight="1">
      <c r="A563" s="40"/>
      <c r="B563" s="41"/>
      <c r="C563" s="199" t="s">
        <v>696</v>
      </c>
      <c r="D563" s="199" t="s">
        <v>125</v>
      </c>
      <c r="E563" s="200" t="s">
        <v>697</v>
      </c>
      <c r="F563" s="201" t="s">
        <v>698</v>
      </c>
      <c r="G563" s="202" t="s">
        <v>179</v>
      </c>
      <c r="H563" s="203">
        <v>0.29099999999999998</v>
      </c>
      <c r="I563" s="204"/>
      <c r="J563" s="205">
        <f>ROUND(I563*H563,2)</f>
        <v>0</v>
      </c>
      <c r="K563" s="201" t="s">
        <v>129</v>
      </c>
      <c r="L563" s="46"/>
      <c r="M563" s="206" t="s">
        <v>19</v>
      </c>
      <c r="N563" s="207" t="s">
        <v>43</v>
      </c>
      <c r="O563" s="86"/>
      <c r="P563" s="208">
        <f>O563*H563</f>
        <v>0</v>
      </c>
      <c r="Q563" s="208">
        <v>0</v>
      </c>
      <c r="R563" s="208">
        <f>Q563*H563</f>
        <v>0</v>
      </c>
      <c r="S563" s="208">
        <v>0</v>
      </c>
      <c r="T563" s="209">
        <f>S563*H563</f>
        <v>0</v>
      </c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R563" s="210" t="s">
        <v>228</v>
      </c>
      <c r="AT563" s="210" t="s">
        <v>125</v>
      </c>
      <c r="AU563" s="210" t="s">
        <v>79</v>
      </c>
      <c r="AY563" s="19" t="s">
        <v>123</v>
      </c>
      <c r="BE563" s="211">
        <f>IF(N563="základní",J563,0)</f>
        <v>0</v>
      </c>
      <c r="BF563" s="211">
        <f>IF(N563="snížená",J563,0)</f>
        <v>0</v>
      </c>
      <c r="BG563" s="211">
        <f>IF(N563="zákl. přenesená",J563,0)</f>
        <v>0</v>
      </c>
      <c r="BH563" s="211">
        <f>IF(N563="sníž. přenesená",J563,0)</f>
        <v>0</v>
      </c>
      <c r="BI563" s="211">
        <f>IF(N563="nulová",J563,0)</f>
        <v>0</v>
      </c>
      <c r="BJ563" s="19" t="s">
        <v>77</v>
      </c>
      <c r="BK563" s="211">
        <f>ROUND(I563*H563,2)</f>
        <v>0</v>
      </c>
      <c r="BL563" s="19" t="s">
        <v>228</v>
      </c>
      <c r="BM563" s="210" t="s">
        <v>699</v>
      </c>
    </row>
    <row r="564" s="2" customFormat="1">
      <c r="A564" s="40"/>
      <c r="B564" s="41"/>
      <c r="C564" s="42"/>
      <c r="D564" s="212" t="s">
        <v>132</v>
      </c>
      <c r="E564" s="42"/>
      <c r="F564" s="213" t="s">
        <v>700</v>
      </c>
      <c r="G564" s="42"/>
      <c r="H564" s="42"/>
      <c r="I564" s="214"/>
      <c r="J564" s="42"/>
      <c r="K564" s="42"/>
      <c r="L564" s="46"/>
      <c r="M564" s="215"/>
      <c r="N564" s="216"/>
      <c r="O564" s="86"/>
      <c r="P564" s="86"/>
      <c r="Q564" s="86"/>
      <c r="R564" s="86"/>
      <c r="S564" s="86"/>
      <c r="T564" s="87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T564" s="19" t="s">
        <v>132</v>
      </c>
      <c r="AU564" s="19" t="s">
        <v>79</v>
      </c>
    </row>
    <row r="565" s="2" customFormat="1">
      <c r="A565" s="40"/>
      <c r="B565" s="41"/>
      <c r="C565" s="42"/>
      <c r="D565" s="217" t="s">
        <v>134</v>
      </c>
      <c r="E565" s="42"/>
      <c r="F565" s="218" t="s">
        <v>701</v>
      </c>
      <c r="G565" s="42"/>
      <c r="H565" s="42"/>
      <c r="I565" s="214"/>
      <c r="J565" s="42"/>
      <c r="K565" s="42"/>
      <c r="L565" s="46"/>
      <c r="M565" s="215"/>
      <c r="N565" s="216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134</v>
      </c>
      <c r="AU565" s="19" t="s">
        <v>79</v>
      </c>
    </row>
    <row r="566" s="2" customFormat="1" ht="37.8" customHeight="1">
      <c r="A566" s="40"/>
      <c r="B566" s="41"/>
      <c r="C566" s="199" t="s">
        <v>702</v>
      </c>
      <c r="D566" s="199" t="s">
        <v>125</v>
      </c>
      <c r="E566" s="200" t="s">
        <v>703</v>
      </c>
      <c r="F566" s="201" t="s">
        <v>704</v>
      </c>
      <c r="G566" s="202" t="s">
        <v>179</v>
      </c>
      <c r="H566" s="203">
        <v>0.29099999999999998</v>
      </c>
      <c r="I566" s="204"/>
      <c r="J566" s="205">
        <f>ROUND(I566*H566,2)</f>
        <v>0</v>
      </c>
      <c r="K566" s="201" t="s">
        <v>129</v>
      </c>
      <c r="L566" s="46"/>
      <c r="M566" s="206" t="s">
        <v>19</v>
      </c>
      <c r="N566" s="207" t="s">
        <v>43</v>
      </c>
      <c r="O566" s="86"/>
      <c r="P566" s="208">
        <f>O566*H566</f>
        <v>0</v>
      </c>
      <c r="Q566" s="208">
        <v>0</v>
      </c>
      <c r="R566" s="208">
        <f>Q566*H566</f>
        <v>0</v>
      </c>
      <c r="S566" s="208">
        <v>0</v>
      </c>
      <c r="T566" s="209">
        <f>S566*H566</f>
        <v>0</v>
      </c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R566" s="210" t="s">
        <v>228</v>
      </c>
      <c r="AT566" s="210" t="s">
        <v>125</v>
      </c>
      <c r="AU566" s="210" t="s">
        <v>79</v>
      </c>
      <c r="AY566" s="19" t="s">
        <v>123</v>
      </c>
      <c r="BE566" s="211">
        <f>IF(N566="základní",J566,0)</f>
        <v>0</v>
      </c>
      <c r="BF566" s="211">
        <f>IF(N566="snížená",J566,0)</f>
        <v>0</v>
      </c>
      <c r="BG566" s="211">
        <f>IF(N566="zákl. přenesená",J566,0)</f>
        <v>0</v>
      </c>
      <c r="BH566" s="211">
        <f>IF(N566="sníž. přenesená",J566,0)</f>
        <v>0</v>
      </c>
      <c r="BI566" s="211">
        <f>IF(N566="nulová",J566,0)</f>
        <v>0</v>
      </c>
      <c r="BJ566" s="19" t="s">
        <v>77</v>
      </c>
      <c r="BK566" s="211">
        <f>ROUND(I566*H566,2)</f>
        <v>0</v>
      </c>
      <c r="BL566" s="19" t="s">
        <v>228</v>
      </c>
      <c r="BM566" s="210" t="s">
        <v>705</v>
      </c>
    </row>
    <row r="567" s="2" customFormat="1">
      <c r="A567" s="40"/>
      <c r="B567" s="41"/>
      <c r="C567" s="42"/>
      <c r="D567" s="212" t="s">
        <v>132</v>
      </c>
      <c r="E567" s="42"/>
      <c r="F567" s="213" t="s">
        <v>706</v>
      </c>
      <c r="G567" s="42"/>
      <c r="H567" s="42"/>
      <c r="I567" s="214"/>
      <c r="J567" s="42"/>
      <c r="K567" s="42"/>
      <c r="L567" s="46"/>
      <c r="M567" s="215"/>
      <c r="N567" s="216"/>
      <c r="O567" s="86"/>
      <c r="P567" s="86"/>
      <c r="Q567" s="86"/>
      <c r="R567" s="86"/>
      <c r="S567" s="86"/>
      <c r="T567" s="87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T567" s="19" t="s">
        <v>132</v>
      </c>
      <c r="AU567" s="19" t="s">
        <v>79</v>
      </c>
    </row>
    <row r="568" s="2" customFormat="1">
      <c r="A568" s="40"/>
      <c r="B568" s="41"/>
      <c r="C568" s="42"/>
      <c r="D568" s="217" t="s">
        <v>134</v>
      </c>
      <c r="E568" s="42"/>
      <c r="F568" s="218" t="s">
        <v>707</v>
      </c>
      <c r="G568" s="42"/>
      <c r="H568" s="42"/>
      <c r="I568" s="214"/>
      <c r="J568" s="42"/>
      <c r="K568" s="42"/>
      <c r="L568" s="46"/>
      <c r="M568" s="215"/>
      <c r="N568" s="216"/>
      <c r="O568" s="86"/>
      <c r="P568" s="86"/>
      <c r="Q568" s="86"/>
      <c r="R568" s="86"/>
      <c r="S568" s="86"/>
      <c r="T568" s="87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T568" s="19" t="s">
        <v>134</v>
      </c>
      <c r="AU568" s="19" t="s">
        <v>79</v>
      </c>
    </row>
    <row r="569" s="12" customFormat="1" ht="22.8" customHeight="1">
      <c r="A569" s="12"/>
      <c r="B569" s="183"/>
      <c r="C569" s="184"/>
      <c r="D569" s="185" t="s">
        <v>71</v>
      </c>
      <c r="E569" s="197" t="s">
        <v>708</v>
      </c>
      <c r="F569" s="197" t="s">
        <v>709</v>
      </c>
      <c r="G569" s="184"/>
      <c r="H569" s="184"/>
      <c r="I569" s="187"/>
      <c r="J569" s="198">
        <f>BK569</f>
        <v>0</v>
      </c>
      <c r="K569" s="184"/>
      <c r="L569" s="189"/>
      <c r="M569" s="190"/>
      <c r="N569" s="191"/>
      <c r="O569" s="191"/>
      <c r="P569" s="192">
        <f>SUM(P570:P594)</f>
        <v>0</v>
      </c>
      <c r="Q569" s="191"/>
      <c r="R569" s="192">
        <f>SUM(R570:R594)</f>
        <v>0.26264100000000001</v>
      </c>
      <c r="S569" s="191"/>
      <c r="T569" s="193">
        <f>SUM(T570:T594)</f>
        <v>1.817655</v>
      </c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R569" s="194" t="s">
        <v>79</v>
      </c>
      <c r="AT569" s="195" t="s">
        <v>71</v>
      </c>
      <c r="AU569" s="195" t="s">
        <v>77</v>
      </c>
      <c r="AY569" s="194" t="s">
        <v>123</v>
      </c>
      <c r="BK569" s="196">
        <f>SUM(BK570:BK594)</f>
        <v>0</v>
      </c>
    </row>
    <row r="570" s="2" customFormat="1" ht="24.15" customHeight="1">
      <c r="A570" s="40"/>
      <c r="B570" s="41"/>
      <c r="C570" s="199" t="s">
        <v>710</v>
      </c>
      <c r="D570" s="199" t="s">
        <v>125</v>
      </c>
      <c r="E570" s="200" t="s">
        <v>711</v>
      </c>
      <c r="F570" s="201" t="s">
        <v>712</v>
      </c>
      <c r="G570" s="202" t="s">
        <v>200</v>
      </c>
      <c r="H570" s="203">
        <v>121.17700000000001</v>
      </c>
      <c r="I570" s="204"/>
      <c r="J570" s="205">
        <f>ROUND(I570*H570,2)</f>
        <v>0</v>
      </c>
      <c r="K570" s="201" t="s">
        <v>129</v>
      </c>
      <c r="L570" s="46"/>
      <c r="M570" s="206" t="s">
        <v>19</v>
      </c>
      <c r="N570" s="207" t="s">
        <v>43</v>
      </c>
      <c r="O570" s="86"/>
      <c r="P570" s="208">
        <f>O570*H570</f>
        <v>0</v>
      </c>
      <c r="Q570" s="208">
        <v>0</v>
      </c>
      <c r="R570" s="208">
        <f>Q570*H570</f>
        <v>0</v>
      </c>
      <c r="S570" s="208">
        <v>0.014999999999999999</v>
      </c>
      <c r="T570" s="209">
        <f>S570*H570</f>
        <v>1.817655</v>
      </c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R570" s="210" t="s">
        <v>130</v>
      </c>
      <c r="AT570" s="210" t="s">
        <v>125</v>
      </c>
      <c r="AU570" s="210" t="s">
        <v>79</v>
      </c>
      <c r="AY570" s="19" t="s">
        <v>123</v>
      </c>
      <c r="BE570" s="211">
        <f>IF(N570="základní",J570,0)</f>
        <v>0</v>
      </c>
      <c r="BF570" s="211">
        <f>IF(N570="snížená",J570,0)</f>
        <v>0</v>
      </c>
      <c r="BG570" s="211">
        <f>IF(N570="zákl. přenesená",J570,0)</f>
        <v>0</v>
      </c>
      <c r="BH570" s="211">
        <f>IF(N570="sníž. přenesená",J570,0)</f>
        <v>0</v>
      </c>
      <c r="BI570" s="211">
        <f>IF(N570="nulová",J570,0)</f>
        <v>0</v>
      </c>
      <c r="BJ570" s="19" t="s">
        <v>77</v>
      </c>
      <c r="BK570" s="211">
        <f>ROUND(I570*H570,2)</f>
        <v>0</v>
      </c>
      <c r="BL570" s="19" t="s">
        <v>130</v>
      </c>
      <c r="BM570" s="210" t="s">
        <v>713</v>
      </c>
    </row>
    <row r="571" s="2" customFormat="1">
      <c r="A571" s="40"/>
      <c r="B571" s="41"/>
      <c r="C571" s="42"/>
      <c r="D571" s="212" t="s">
        <v>132</v>
      </c>
      <c r="E571" s="42"/>
      <c r="F571" s="213" t="s">
        <v>714</v>
      </c>
      <c r="G571" s="42"/>
      <c r="H571" s="42"/>
      <c r="I571" s="214"/>
      <c r="J571" s="42"/>
      <c r="K571" s="42"/>
      <c r="L571" s="46"/>
      <c r="M571" s="215"/>
      <c r="N571" s="216"/>
      <c r="O571" s="86"/>
      <c r="P571" s="86"/>
      <c r="Q571" s="86"/>
      <c r="R571" s="86"/>
      <c r="S571" s="86"/>
      <c r="T571" s="87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T571" s="19" t="s">
        <v>132</v>
      </c>
      <c r="AU571" s="19" t="s">
        <v>79</v>
      </c>
    </row>
    <row r="572" s="2" customFormat="1">
      <c r="A572" s="40"/>
      <c r="B572" s="41"/>
      <c r="C572" s="42"/>
      <c r="D572" s="217" t="s">
        <v>134</v>
      </c>
      <c r="E572" s="42"/>
      <c r="F572" s="218" t="s">
        <v>715</v>
      </c>
      <c r="G572" s="42"/>
      <c r="H572" s="42"/>
      <c r="I572" s="214"/>
      <c r="J572" s="42"/>
      <c r="K572" s="42"/>
      <c r="L572" s="46"/>
      <c r="M572" s="215"/>
      <c r="N572" s="216"/>
      <c r="O572" s="86"/>
      <c r="P572" s="86"/>
      <c r="Q572" s="86"/>
      <c r="R572" s="86"/>
      <c r="S572" s="86"/>
      <c r="T572" s="87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T572" s="19" t="s">
        <v>134</v>
      </c>
      <c r="AU572" s="19" t="s">
        <v>79</v>
      </c>
    </row>
    <row r="573" s="13" customFormat="1">
      <c r="A573" s="13"/>
      <c r="B573" s="219"/>
      <c r="C573" s="220"/>
      <c r="D573" s="212" t="s">
        <v>136</v>
      </c>
      <c r="E573" s="221" t="s">
        <v>19</v>
      </c>
      <c r="F573" s="222" t="s">
        <v>716</v>
      </c>
      <c r="G573" s="220"/>
      <c r="H573" s="223">
        <v>140.71199999999999</v>
      </c>
      <c r="I573" s="224"/>
      <c r="J573" s="220"/>
      <c r="K573" s="220"/>
      <c r="L573" s="225"/>
      <c r="M573" s="226"/>
      <c r="N573" s="227"/>
      <c r="O573" s="227"/>
      <c r="P573" s="227"/>
      <c r="Q573" s="227"/>
      <c r="R573" s="227"/>
      <c r="S573" s="227"/>
      <c r="T573" s="228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29" t="s">
        <v>136</v>
      </c>
      <c r="AU573" s="229" t="s">
        <v>79</v>
      </c>
      <c r="AV573" s="13" t="s">
        <v>79</v>
      </c>
      <c r="AW573" s="13" t="s">
        <v>33</v>
      </c>
      <c r="AX573" s="13" t="s">
        <v>72</v>
      </c>
      <c r="AY573" s="229" t="s">
        <v>123</v>
      </c>
    </row>
    <row r="574" s="13" customFormat="1">
      <c r="A574" s="13"/>
      <c r="B574" s="219"/>
      <c r="C574" s="220"/>
      <c r="D574" s="212" t="s">
        <v>136</v>
      </c>
      <c r="E574" s="221" t="s">
        <v>19</v>
      </c>
      <c r="F574" s="222" t="s">
        <v>274</v>
      </c>
      <c r="G574" s="220"/>
      <c r="H574" s="223">
        <v>2.2400000000000002</v>
      </c>
      <c r="I574" s="224"/>
      <c r="J574" s="220"/>
      <c r="K574" s="220"/>
      <c r="L574" s="225"/>
      <c r="M574" s="226"/>
      <c r="N574" s="227"/>
      <c r="O574" s="227"/>
      <c r="P574" s="227"/>
      <c r="Q574" s="227"/>
      <c r="R574" s="227"/>
      <c r="S574" s="227"/>
      <c r="T574" s="228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29" t="s">
        <v>136</v>
      </c>
      <c r="AU574" s="229" t="s">
        <v>79</v>
      </c>
      <c r="AV574" s="13" t="s">
        <v>79</v>
      </c>
      <c r="AW574" s="13" t="s">
        <v>33</v>
      </c>
      <c r="AX574" s="13" t="s">
        <v>72</v>
      </c>
      <c r="AY574" s="229" t="s">
        <v>123</v>
      </c>
    </row>
    <row r="575" s="13" customFormat="1">
      <c r="A575" s="13"/>
      <c r="B575" s="219"/>
      <c r="C575" s="220"/>
      <c r="D575" s="212" t="s">
        <v>136</v>
      </c>
      <c r="E575" s="221" t="s">
        <v>19</v>
      </c>
      <c r="F575" s="222" t="s">
        <v>275</v>
      </c>
      <c r="G575" s="220"/>
      <c r="H575" s="223">
        <v>5.2000000000000002</v>
      </c>
      <c r="I575" s="224"/>
      <c r="J575" s="220"/>
      <c r="K575" s="220"/>
      <c r="L575" s="225"/>
      <c r="M575" s="226"/>
      <c r="N575" s="227"/>
      <c r="O575" s="227"/>
      <c r="P575" s="227"/>
      <c r="Q575" s="227"/>
      <c r="R575" s="227"/>
      <c r="S575" s="227"/>
      <c r="T575" s="228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29" t="s">
        <v>136</v>
      </c>
      <c r="AU575" s="229" t="s">
        <v>79</v>
      </c>
      <c r="AV575" s="13" t="s">
        <v>79</v>
      </c>
      <c r="AW575" s="13" t="s">
        <v>33</v>
      </c>
      <c r="AX575" s="13" t="s">
        <v>72</v>
      </c>
      <c r="AY575" s="229" t="s">
        <v>123</v>
      </c>
    </row>
    <row r="576" s="13" customFormat="1">
      <c r="A576" s="13"/>
      <c r="B576" s="219"/>
      <c r="C576" s="220"/>
      <c r="D576" s="212" t="s">
        <v>136</v>
      </c>
      <c r="E576" s="221" t="s">
        <v>19</v>
      </c>
      <c r="F576" s="222" t="s">
        <v>717</v>
      </c>
      <c r="G576" s="220"/>
      <c r="H576" s="223">
        <v>-9</v>
      </c>
      <c r="I576" s="224"/>
      <c r="J576" s="220"/>
      <c r="K576" s="220"/>
      <c r="L576" s="225"/>
      <c r="M576" s="226"/>
      <c r="N576" s="227"/>
      <c r="O576" s="227"/>
      <c r="P576" s="227"/>
      <c r="Q576" s="227"/>
      <c r="R576" s="227"/>
      <c r="S576" s="227"/>
      <c r="T576" s="228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29" t="s">
        <v>136</v>
      </c>
      <c r="AU576" s="229" t="s">
        <v>79</v>
      </c>
      <c r="AV576" s="13" t="s">
        <v>79</v>
      </c>
      <c r="AW576" s="13" t="s">
        <v>33</v>
      </c>
      <c r="AX576" s="13" t="s">
        <v>72</v>
      </c>
      <c r="AY576" s="229" t="s">
        <v>123</v>
      </c>
    </row>
    <row r="577" s="13" customFormat="1">
      <c r="A577" s="13"/>
      <c r="B577" s="219"/>
      <c r="C577" s="220"/>
      <c r="D577" s="212" t="s">
        <v>136</v>
      </c>
      <c r="E577" s="221" t="s">
        <v>19</v>
      </c>
      <c r="F577" s="222" t="s">
        <v>718</v>
      </c>
      <c r="G577" s="220"/>
      <c r="H577" s="223">
        <v>-1.6000000000000001</v>
      </c>
      <c r="I577" s="224"/>
      <c r="J577" s="220"/>
      <c r="K577" s="220"/>
      <c r="L577" s="225"/>
      <c r="M577" s="226"/>
      <c r="N577" s="227"/>
      <c r="O577" s="227"/>
      <c r="P577" s="227"/>
      <c r="Q577" s="227"/>
      <c r="R577" s="227"/>
      <c r="S577" s="227"/>
      <c r="T577" s="228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29" t="s">
        <v>136</v>
      </c>
      <c r="AU577" s="229" t="s">
        <v>79</v>
      </c>
      <c r="AV577" s="13" t="s">
        <v>79</v>
      </c>
      <c r="AW577" s="13" t="s">
        <v>33</v>
      </c>
      <c r="AX577" s="13" t="s">
        <v>72</v>
      </c>
      <c r="AY577" s="229" t="s">
        <v>123</v>
      </c>
    </row>
    <row r="578" s="13" customFormat="1">
      <c r="A578" s="13"/>
      <c r="B578" s="219"/>
      <c r="C578" s="220"/>
      <c r="D578" s="212" t="s">
        <v>136</v>
      </c>
      <c r="E578" s="221" t="s">
        <v>19</v>
      </c>
      <c r="F578" s="222" t="s">
        <v>719</v>
      </c>
      <c r="G578" s="220"/>
      <c r="H578" s="223">
        <v>-16.375</v>
      </c>
      <c r="I578" s="224"/>
      <c r="J578" s="220"/>
      <c r="K578" s="220"/>
      <c r="L578" s="225"/>
      <c r="M578" s="226"/>
      <c r="N578" s="227"/>
      <c r="O578" s="227"/>
      <c r="P578" s="227"/>
      <c r="Q578" s="227"/>
      <c r="R578" s="227"/>
      <c r="S578" s="227"/>
      <c r="T578" s="228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29" t="s">
        <v>136</v>
      </c>
      <c r="AU578" s="229" t="s">
        <v>79</v>
      </c>
      <c r="AV578" s="13" t="s">
        <v>79</v>
      </c>
      <c r="AW578" s="13" t="s">
        <v>33</v>
      </c>
      <c r="AX578" s="13" t="s">
        <v>72</v>
      </c>
      <c r="AY578" s="229" t="s">
        <v>123</v>
      </c>
    </row>
    <row r="579" s="14" customFormat="1">
      <c r="A579" s="14"/>
      <c r="B579" s="230"/>
      <c r="C579" s="231"/>
      <c r="D579" s="212" t="s">
        <v>136</v>
      </c>
      <c r="E579" s="232" t="s">
        <v>19</v>
      </c>
      <c r="F579" s="233" t="s">
        <v>139</v>
      </c>
      <c r="G579" s="231"/>
      <c r="H579" s="234">
        <v>121.17700000000001</v>
      </c>
      <c r="I579" s="235"/>
      <c r="J579" s="231"/>
      <c r="K579" s="231"/>
      <c r="L579" s="236"/>
      <c r="M579" s="237"/>
      <c r="N579" s="238"/>
      <c r="O579" s="238"/>
      <c r="P579" s="238"/>
      <c r="Q579" s="238"/>
      <c r="R579" s="238"/>
      <c r="S579" s="238"/>
      <c r="T579" s="239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T579" s="240" t="s">
        <v>136</v>
      </c>
      <c r="AU579" s="240" t="s">
        <v>79</v>
      </c>
      <c r="AV579" s="14" t="s">
        <v>130</v>
      </c>
      <c r="AW579" s="14" t="s">
        <v>33</v>
      </c>
      <c r="AX579" s="14" t="s">
        <v>77</v>
      </c>
      <c r="AY579" s="240" t="s">
        <v>123</v>
      </c>
    </row>
    <row r="580" s="2" customFormat="1" ht="24.15" customHeight="1">
      <c r="A580" s="40"/>
      <c r="B580" s="41"/>
      <c r="C580" s="199" t="s">
        <v>720</v>
      </c>
      <c r="D580" s="199" t="s">
        <v>125</v>
      </c>
      <c r="E580" s="200" t="s">
        <v>721</v>
      </c>
      <c r="F580" s="201" t="s">
        <v>722</v>
      </c>
      <c r="G580" s="202" t="s">
        <v>200</v>
      </c>
      <c r="H580" s="203">
        <v>33.671999999999997</v>
      </c>
      <c r="I580" s="204"/>
      <c r="J580" s="205">
        <f>ROUND(I580*H580,2)</f>
        <v>0</v>
      </c>
      <c r="K580" s="201" t="s">
        <v>129</v>
      </c>
      <c r="L580" s="46"/>
      <c r="M580" s="206" t="s">
        <v>19</v>
      </c>
      <c r="N580" s="207" t="s">
        <v>43</v>
      </c>
      <c r="O580" s="86"/>
      <c r="P580" s="208">
        <f>O580*H580</f>
        <v>0</v>
      </c>
      <c r="Q580" s="208">
        <v>0.0060000000000000001</v>
      </c>
      <c r="R580" s="208">
        <f>Q580*H580</f>
        <v>0.20203199999999999</v>
      </c>
      <c r="S580" s="208">
        <v>0</v>
      </c>
      <c r="T580" s="209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0" t="s">
        <v>228</v>
      </c>
      <c r="AT580" s="210" t="s">
        <v>125</v>
      </c>
      <c r="AU580" s="210" t="s">
        <v>79</v>
      </c>
      <c r="AY580" s="19" t="s">
        <v>123</v>
      </c>
      <c r="BE580" s="211">
        <f>IF(N580="základní",J580,0)</f>
        <v>0</v>
      </c>
      <c r="BF580" s="211">
        <f>IF(N580="snížená",J580,0)</f>
        <v>0</v>
      </c>
      <c r="BG580" s="211">
        <f>IF(N580="zákl. přenesená",J580,0)</f>
        <v>0</v>
      </c>
      <c r="BH580" s="211">
        <f>IF(N580="sníž. přenesená",J580,0)</f>
        <v>0</v>
      </c>
      <c r="BI580" s="211">
        <f>IF(N580="nulová",J580,0)</f>
        <v>0</v>
      </c>
      <c r="BJ580" s="19" t="s">
        <v>77</v>
      </c>
      <c r="BK580" s="211">
        <f>ROUND(I580*H580,2)</f>
        <v>0</v>
      </c>
      <c r="BL580" s="19" t="s">
        <v>228</v>
      </c>
      <c r="BM580" s="210" t="s">
        <v>723</v>
      </c>
    </row>
    <row r="581" s="2" customFormat="1">
      <c r="A581" s="40"/>
      <c r="B581" s="41"/>
      <c r="C581" s="42"/>
      <c r="D581" s="212" t="s">
        <v>132</v>
      </c>
      <c r="E581" s="42"/>
      <c r="F581" s="213" t="s">
        <v>724</v>
      </c>
      <c r="G581" s="42"/>
      <c r="H581" s="42"/>
      <c r="I581" s="214"/>
      <c r="J581" s="42"/>
      <c r="K581" s="42"/>
      <c r="L581" s="46"/>
      <c r="M581" s="215"/>
      <c r="N581" s="216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132</v>
      </c>
      <c r="AU581" s="19" t="s">
        <v>79</v>
      </c>
    </row>
    <row r="582" s="2" customFormat="1">
      <c r="A582" s="40"/>
      <c r="B582" s="41"/>
      <c r="C582" s="42"/>
      <c r="D582" s="217" t="s">
        <v>134</v>
      </c>
      <c r="E582" s="42"/>
      <c r="F582" s="218" t="s">
        <v>725</v>
      </c>
      <c r="G582" s="42"/>
      <c r="H582" s="42"/>
      <c r="I582" s="214"/>
      <c r="J582" s="42"/>
      <c r="K582" s="42"/>
      <c r="L582" s="46"/>
      <c r="M582" s="215"/>
      <c r="N582" s="216"/>
      <c r="O582" s="86"/>
      <c r="P582" s="86"/>
      <c r="Q582" s="86"/>
      <c r="R582" s="86"/>
      <c r="S582" s="86"/>
      <c r="T582" s="87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T582" s="19" t="s">
        <v>134</v>
      </c>
      <c r="AU582" s="19" t="s">
        <v>79</v>
      </c>
    </row>
    <row r="583" s="13" customFormat="1">
      <c r="A583" s="13"/>
      <c r="B583" s="219"/>
      <c r="C583" s="220"/>
      <c r="D583" s="212" t="s">
        <v>136</v>
      </c>
      <c r="E583" s="221" t="s">
        <v>19</v>
      </c>
      <c r="F583" s="222" t="s">
        <v>602</v>
      </c>
      <c r="G583" s="220"/>
      <c r="H583" s="223">
        <v>33.671999999999997</v>
      </c>
      <c r="I583" s="224"/>
      <c r="J583" s="220"/>
      <c r="K583" s="220"/>
      <c r="L583" s="225"/>
      <c r="M583" s="226"/>
      <c r="N583" s="227"/>
      <c r="O583" s="227"/>
      <c r="P583" s="227"/>
      <c r="Q583" s="227"/>
      <c r="R583" s="227"/>
      <c r="S583" s="227"/>
      <c r="T583" s="22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29" t="s">
        <v>136</v>
      </c>
      <c r="AU583" s="229" t="s">
        <v>79</v>
      </c>
      <c r="AV583" s="13" t="s">
        <v>79</v>
      </c>
      <c r="AW583" s="13" t="s">
        <v>33</v>
      </c>
      <c r="AX583" s="13" t="s">
        <v>72</v>
      </c>
      <c r="AY583" s="229" t="s">
        <v>123</v>
      </c>
    </row>
    <row r="584" s="14" customFormat="1">
      <c r="A584" s="14"/>
      <c r="B584" s="230"/>
      <c r="C584" s="231"/>
      <c r="D584" s="212" t="s">
        <v>136</v>
      </c>
      <c r="E584" s="232" t="s">
        <v>19</v>
      </c>
      <c r="F584" s="233" t="s">
        <v>139</v>
      </c>
      <c r="G584" s="231"/>
      <c r="H584" s="234">
        <v>33.671999999999997</v>
      </c>
      <c r="I584" s="235"/>
      <c r="J584" s="231"/>
      <c r="K584" s="231"/>
      <c r="L584" s="236"/>
      <c r="M584" s="237"/>
      <c r="N584" s="238"/>
      <c r="O584" s="238"/>
      <c r="P584" s="238"/>
      <c r="Q584" s="238"/>
      <c r="R584" s="238"/>
      <c r="S584" s="238"/>
      <c r="T584" s="23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40" t="s">
        <v>136</v>
      </c>
      <c r="AU584" s="240" t="s">
        <v>79</v>
      </c>
      <c r="AV584" s="14" t="s">
        <v>130</v>
      </c>
      <c r="AW584" s="14" t="s">
        <v>33</v>
      </c>
      <c r="AX584" s="14" t="s">
        <v>77</v>
      </c>
      <c r="AY584" s="240" t="s">
        <v>123</v>
      </c>
    </row>
    <row r="585" s="2" customFormat="1" ht="24.15" customHeight="1">
      <c r="A585" s="40"/>
      <c r="B585" s="41"/>
      <c r="C585" s="241" t="s">
        <v>726</v>
      </c>
      <c r="D585" s="241" t="s">
        <v>191</v>
      </c>
      <c r="E585" s="242" t="s">
        <v>727</v>
      </c>
      <c r="F585" s="243" t="s">
        <v>728</v>
      </c>
      <c r="G585" s="244" t="s">
        <v>200</v>
      </c>
      <c r="H585" s="245">
        <v>40.405999999999999</v>
      </c>
      <c r="I585" s="246"/>
      <c r="J585" s="247">
        <f>ROUND(I585*H585,2)</f>
        <v>0</v>
      </c>
      <c r="K585" s="243" t="s">
        <v>129</v>
      </c>
      <c r="L585" s="248"/>
      <c r="M585" s="249" t="s">
        <v>19</v>
      </c>
      <c r="N585" s="250" t="s">
        <v>43</v>
      </c>
      <c r="O585" s="86"/>
      <c r="P585" s="208">
        <f>O585*H585</f>
        <v>0</v>
      </c>
      <c r="Q585" s="208">
        <v>0.0015</v>
      </c>
      <c r="R585" s="208">
        <f>Q585*H585</f>
        <v>0.060608999999999996</v>
      </c>
      <c r="S585" s="208">
        <v>0</v>
      </c>
      <c r="T585" s="209">
        <f>S585*H585</f>
        <v>0</v>
      </c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R585" s="210" t="s">
        <v>371</v>
      </c>
      <c r="AT585" s="210" t="s">
        <v>191</v>
      </c>
      <c r="AU585" s="210" t="s">
        <v>79</v>
      </c>
      <c r="AY585" s="19" t="s">
        <v>123</v>
      </c>
      <c r="BE585" s="211">
        <f>IF(N585="základní",J585,0)</f>
        <v>0</v>
      </c>
      <c r="BF585" s="211">
        <f>IF(N585="snížená",J585,0)</f>
        <v>0</v>
      </c>
      <c r="BG585" s="211">
        <f>IF(N585="zákl. přenesená",J585,0)</f>
        <v>0</v>
      </c>
      <c r="BH585" s="211">
        <f>IF(N585="sníž. přenesená",J585,0)</f>
        <v>0</v>
      </c>
      <c r="BI585" s="211">
        <f>IF(N585="nulová",J585,0)</f>
        <v>0</v>
      </c>
      <c r="BJ585" s="19" t="s">
        <v>77</v>
      </c>
      <c r="BK585" s="211">
        <f>ROUND(I585*H585,2)</f>
        <v>0</v>
      </c>
      <c r="BL585" s="19" t="s">
        <v>228</v>
      </c>
      <c r="BM585" s="210" t="s">
        <v>729</v>
      </c>
    </row>
    <row r="586" s="2" customFormat="1">
      <c r="A586" s="40"/>
      <c r="B586" s="41"/>
      <c r="C586" s="42"/>
      <c r="D586" s="212" t="s">
        <v>132</v>
      </c>
      <c r="E586" s="42"/>
      <c r="F586" s="213" t="s">
        <v>728</v>
      </c>
      <c r="G586" s="42"/>
      <c r="H586" s="42"/>
      <c r="I586" s="214"/>
      <c r="J586" s="42"/>
      <c r="K586" s="42"/>
      <c r="L586" s="46"/>
      <c r="M586" s="215"/>
      <c r="N586" s="216"/>
      <c r="O586" s="86"/>
      <c r="P586" s="86"/>
      <c r="Q586" s="86"/>
      <c r="R586" s="86"/>
      <c r="S586" s="86"/>
      <c r="T586" s="87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T586" s="19" t="s">
        <v>132</v>
      </c>
      <c r="AU586" s="19" t="s">
        <v>79</v>
      </c>
    </row>
    <row r="587" s="13" customFormat="1">
      <c r="A587" s="13"/>
      <c r="B587" s="219"/>
      <c r="C587" s="220"/>
      <c r="D587" s="212" t="s">
        <v>136</v>
      </c>
      <c r="E587" s="221" t="s">
        <v>19</v>
      </c>
      <c r="F587" s="222" t="s">
        <v>730</v>
      </c>
      <c r="G587" s="220"/>
      <c r="H587" s="223">
        <v>33.671999999999997</v>
      </c>
      <c r="I587" s="224"/>
      <c r="J587" s="220"/>
      <c r="K587" s="220"/>
      <c r="L587" s="225"/>
      <c r="M587" s="226"/>
      <c r="N587" s="227"/>
      <c r="O587" s="227"/>
      <c r="P587" s="227"/>
      <c r="Q587" s="227"/>
      <c r="R587" s="227"/>
      <c r="S587" s="227"/>
      <c r="T587" s="228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29" t="s">
        <v>136</v>
      </c>
      <c r="AU587" s="229" t="s">
        <v>79</v>
      </c>
      <c r="AV587" s="13" t="s">
        <v>79</v>
      </c>
      <c r="AW587" s="13" t="s">
        <v>33</v>
      </c>
      <c r="AX587" s="13" t="s">
        <v>77</v>
      </c>
      <c r="AY587" s="229" t="s">
        <v>123</v>
      </c>
    </row>
    <row r="588" s="13" customFormat="1">
      <c r="A588" s="13"/>
      <c r="B588" s="219"/>
      <c r="C588" s="220"/>
      <c r="D588" s="212" t="s">
        <v>136</v>
      </c>
      <c r="E588" s="220"/>
      <c r="F588" s="222" t="s">
        <v>731</v>
      </c>
      <c r="G588" s="220"/>
      <c r="H588" s="223">
        <v>40.405999999999999</v>
      </c>
      <c r="I588" s="224"/>
      <c r="J588" s="220"/>
      <c r="K588" s="220"/>
      <c r="L588" s="225"/>
      <c r="M588" s="226"/>
      <c r="N588" s="227"/>
      <c r="O588" s="227"/>
      <c r="P588" s="227"/>
      <c r="Q588" s="227"/>
      <c r="R588" s="227"/>
      <c r="S588" s="227"/>
      <c r="T588" s="228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29" t="s">
        <v>136</v>
      </c>
      <c r="AU588" s="229" t="s">
        <v>79</v>
      </c>
      <c r="AV588" s="13" t="s">
        <v>79</v>
      </c>
      <c r="AW588" s="13" t="s">
        <v>4</v>
      </c>
      <c r="AX588" s="13" t="s">
        <v>77</v>
      </c>
      <c r="AY588" s="229" t="s">
        <v>123</v>
      </c>
    </row>
    <row r="589" s="2" customFormat="1" ht="24.15" customHeight="1">
      <c r="A589" s="40"/>
      <c r="B589" s="41"/>
      <c r="C589" s="199" t="s">
        <v>732</v>
      </c>
      <c r="D589" s="199" t="s">
        <v>125</v>
      </c>
      <c r="E589" s="200" t="s">
        <v>733</v>
      </c>
      <c r="F589" s="201" t="s">
        <v>734</v>
      </c>
      <c r="G589" s="202" t="s">
        <v>179</v>
      </c>
      <c r="H589" s="203">
        <v>0.26300000000000001</v>
      </c>
      <c r="I589" s="204"/>
      <c r="J589" s="205">
        <f>ROUND(I589*H589,2)</f>
        <v>0</v>
      </c>
      <c r="K589" s="201" t="s">
        <v>129</v>
      </c>
      <c r="L589" s="46"/>
      <c r="M589" s="206" t="s">
        <v>19</v>
      </c>
      <c r="N589" s="207" t="s">
        <v>43</v>
      </c>
      <c r="O589" s="86"/>
      <c r="P589" s="208">
        <f>O589*H589</f>
        <v>0</v>
      </c>
      <c r="Q589" s="208">
        <v>0</v>
      </c>
      <c r="R589" s="208">
        <f>Q589*H589</f>
        <v>0</v>
      </c>
      <c r="S589" s="208">
        <v>0</v>
      </c>
      <c r="T589" s="209">
        <f>S589*H589</f>
        <v>0</v>
      </c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R589" s="210" t="s">
        <v>228</v>
      </c>
      <c r="AT589" s="210" t="s">
        <v>125</v>
      </c>
      <c r="AU589" s="210" t="s">
        <v>79</v>
      </c>
      <c r="AY589" s="19" t="s">
        <v>123</v>
      </c>
      <c r="BE589" s="211">
        <f>IF(N589="základní",J589,0)</f>
        <v>0</v>
      </c>
      <c r="BF589" s="211">
        <f>IF(N589="snížená",J589,0)</f>
        <v>0</v>
      </c>
      <c r="BG589" s="211">
        <f>IF(N589="zákl. přenesená",J589,0)</f>
        <v>0</v>
      </c>
      <c r="BH589" s="211">
        <f>IF(N589="sníž. přenesená",J589,0)</f>
        <v>0</v>
      </c>
      <c r="BI589" s="211">
        <f>IF(N589="nulová",J589,0)</f>
        <v>0</v>
      </c>
      <c r="BJ589" s="19" t="s">
        <v>77</v>
      </c>
      <c r="BK589" s="211">
        <f>ROUND(I589*H589,2)</f>
        <v>0</v>
      </c>
      <c r="BL589" s="19" t="s">
        <v>228</v>
      </c>
      <c r="BM589" s="210" t="s">
        <v>735</v>
      </c>
    </row>
    <row r="590" s="2" customFormat="1">
      <c r="A590" s="40"/>
      <c r="B590" s="41"/>
      <c r="C590" s="42"/>
      <c r="D590" s="212" t="s">
        <v>132</v>
      </c>
      <c r="E590" s="42"/>
      <c r="F590" s="213" t="s">
        <v>736</v>
      </c>
      <c r="G590" s="42"/>
      <c r="H590" s="42"/>
      <c r="I590" s="214"/>
      <c r="J590" s="42"/>
      <c r="K590" s="42"/>
      <c r="L590" s="46"/>
      <c r="M590" s="215"/>
      <c r="N590" s="216"/>
      <c r="O590" s="86"/>
      <c r="P590" s="86"/>
      <c r="Q590" s="86"/>
      <c r="R590" s="86"/>
      <c r="S590" s="86"/>
      <c r="T590" s="87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T590" s="19" t="s">
        <v>132</v>
      </c>
      <c r="AU590" s="19" t="s">
        <v>79</v>
      </c>
    </row>
    <row r="591" s="2" customFormat="1">
      <c r="A591" s="40"/>
      <c r="B591" s="41"/>
      <c r="C591" s="42"/>
      <c r="D591" s="217" t="s">
        <v>134</v>
      </c>
      <c r="E591" s="42"/>
      <c r="F591" s="218" t="s">
        <v>737</v>
      </c>
      <c r="G591" s="42"/>
      <c r="H591" s="42"/>
      <c r="I591" s="214"/>
      <c r="J591" s="42"/>
      <c r="K591" s="42"/>
      <c r="L591" s="46"/>
      <c r="M591" s="215"/>
      <c r="N591" s="216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134</v>
      </c>
      <c r="AU591" s="19" t="s">
        <v>79</v>
      </c>
    </row>
    <row r="592" s="2" customFormat="1" ht="33" customHeight="1">
      <c r="A592" s="40"/>
      <c r="B592" s="41"/>
      <c r="C592" s="199" t="s">
        <v>738</v>
      </c>
      <c r="D592" s="199" t="s">
        <v>125</v>
      </c>
      <c r="E592" s="200" t="s">
        <v>739</v>
      </c>
      <c r="F592" s="201" t="s">
        <v>740</v>
      </c>
      <c r="G592" s="202" t="s">
        <v>179</v>
      </c>
      <c r="H592" s="203">
        <v>0.26300000000000001</v>
      </c>
      <c r="I592" s="204"/>
      <c r="J592" s="205">
        <f>ROUND(I592*H592,2)</f>
        <v>0</v>
      </c>
      <c r="K592" s="201" t="s">
        <v>129</v>
      </c>
      <c r="L592" s="46"/>
      <c r="M592" s="206" t="s">
        <v>19</v>
      </c>
      <c r="N592" s="207" t="s">
        <v>43</v>
      </c>
      <c r="O592" s="86"/>
      <c r="P592" s="208">
        <f>O592*H592</f>
        <v>0</v>
      </c>
      <c r="Q592" s="208">
        <v>0</v>
      </c>
      <c r="R592" s="208">
        <f>Q592*H592</f>
        <v>0</v>
      </c>
      <c r="S592" s="208">
        <v>0</v>
      </c>
      <c r="T592" s="209">
        <f>S592*H592</f>
        <v>0</v>
      </c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R592" s="210" t="s">
        <v>228</v>
      </c>
      <c r="AT592" s="210" t="s">
        <v>125</v>
      </c>
      <c r="AU592" s="210" t="s">
        <v>79</v>
      </c>
      <c r="AY592" s="19" t="s">
        <v>123</v>
      </c>
      <c r="BE592" s="211">
        <f>IF(N592="základní",J592,0)</f>
        <v>0</v>
      </c>
      <c r="BF592" s="211">
        <f>IF(N592="snížená",J592,0)</f>
        <v>0</v>
      </c>
      <c r="BG592" s="211">
        <f>IF(N592="zákl. přenesená",J592,0)</f>
        <v>0</v>
      </c>
      <c r="BH592" s="211">
        <f>IF(N592="sníž. přenesená",J592,0)</f>
        <v>0</v>
      </c>
      <c r="BI592" s="211">
        <f>IF(N592="nulová",J592,0)</f>
        <v>0</v>
      </c>
      <c r="BJ592" s="19" t="s">
        <v>77</v>
      </c>
      <c r="BK592" s="211">
        <f>ROUND(I592*H592,2)</f>
        <v>0</v>
      </c>
      <c r="BL592" s="19" t="s">
        <v>228</v>
      </c>
      <c r="BM592" s="210" t="s">
        <v>741</v>
      </c>
    </row>
    <row r="593" s="2" customFormat="1">
      <c r="A593" s="40"/>
      <c r="B593" s="41"/>
      <c r="C593" s="42"/>
      <c r="D593" s="212" t="s">
        <v>132</v>
      </c>
      <c r="E593" s="42"/>
      <c r="F593" s="213" t="s">
        <v>742</v>
      </c>
      <c r="G593" s="42"/>
      <c r="H593" s="42"/>
      <c r="I593" s="214"/>
      <c r="J593" s="42"/>
      <c r="K593" s="42"/>
      <c r="L593" s="46"/>
      <c r="M593" s="215"/>
      <c r="N593" s="216"/>
      <c r="O593" s="86"/>
      <c r="P593" s="86"/>
      <c r="Q593" s="86"/>
      <c r="R593" s="86"/>
      <c r="S593" s="86"/>
      <c r="T593" s="87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T593" s="19" t="s">
        <v>132</v>
      </c>
      <c r="AU593" s="19" t="s">
        <v>79</v>
      </c>
    </row>
    <row r="594" s="2" customFormat="1">
      <c r="A594" s="40"/>
      <c r="B594" s="41"/>
      <c r="C594" s="42"/>
      <c r="D594" s="217" t="s">
        <v>134</v>
      </c>
      <c r="E594" s="42"/>
      <c r="F594" s="218" t="s">
        <v>743</v>
      </c>
      <c r="G594" s="42"/>
      <c r="H594" s="42"/>
      <c r="I594" s="214"/>
      <c r="J594" s="42"/>
      <c r="K594" s="42"/>
      <c r="L594" s="46"/>
      <c r="M594" s="215"/>
      <c r="N594" s="216"/>
      <c r="O594" s="86"/>
      <c r="P594" s="86"/>
      <c r="Q594" s="86"/>
      <c r="R594" s="86"/>
      <c r="S594" s="86"/>
      <c r="T594" s="87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T594" s="19" t="s">
        <v>134</v>
      </c>
      <c r="AU594" s="19" t="s">
        <v>79</v>
      </c>
    </row>
    <row r="595" s="12" customFormat="1" ht="22.8" customHeight="1">
      <c r="A595" s="12"/>
      <c r="B595" s="183"/>
      <c r="C595" s="184"/>
      <c r="D595" s="185" t="s">
        <v>71</v>
      </c>
      <c r="E595" s="197" t="s">
        <v>744</v>
      </c>
      <c r="F595" s="197" t="s">
        <v>745</v>
      </c>
      <c r="G595" s="184"/>
      <c r="H595" s="184"/>
      <c r="I595" s="187"/>
      <c r="J595" s="198">
        <f>BK595</f>
        <v>0</v>
      </c>
      <c r="K595" s="184"/>
      <c r="L595" s="189"/>
      <c r="M595" s="190"/>
      <c r="N595" s="191"/>
      <c r="O595" s="191"/>
      <c r="P595" s="192">
        <f>SUM(P596:P610)</f>
        <v>0</v>
      </c>
      <c r="Q595" s="191"/>
      <c r="R595" s="192">
        <f>SUM(R596:R610)</f>
        <v>0.0052399999999999999</v>
      </c>
      <c r="S595" s="191"/>
      <c r="T595" s="193">
        <f>SUM(T596:T610)</f>
        <v>0.050340000000000003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R595" s="194" t="s">
        <v>79</v>
      </c>
      <c r="AT595" s="195" t="s">
        <v>71</v>
      </c>
      <c r="AU595" s="195" t="s">
        <v>77</v>
      </c>
      <c r="AY595" s="194" t="s">
        <v>123</v>
      </c>
      <c r="BK595" s="196">
        <f>SUM(BK596:BK610)</f>
        <v>0</v>
      </c>
    </row>
    <row r="596" s="2" customFormat="1" ht="16.5" customHeight="1">
      <c r="A596" s="40"/>
      <c r="B596" s="41"/>
      <c r="C596" s="199" t="s">
        <v>746</v>
      </c>
      <c r="D596" s="199" t="s">
        <v>125</v>
      </c>
      <c r="E596" s="200" t="s">
        <v>747</v>
      </c>
      <c r="F596" s="201" t="s">
        <v>748</v>
      </c>
      <c r="G596" s="202" t="s">
        <v>462</v>
      </c>
      <c r="H596" s="203">
        <v>2</v>
      </c>
      <c r="I596" s="204"/>
      <c r="J596" s="205">
        <f>ROUND(I596*H596,2)</f>
        <v>0</v>
      </c>
      <c r="K596" s="201" t="s">
        <v>129</v>
      </c>
      <c r="L596" s="46"/>
      <c r="M596" s="206" t="s">
        <v>19</v>
      </c>
      <c r="N596" s="207" t="s">
        <v>43</v>
      </c>
      <c r="O596" s="86"/>
      <c r="P596" s="208">
        <f>O596*H596</f>
        <v>0</v>
      </c>
      <c r="Q596" s="208">
        <v>0.0011199999999999999</v>
      </c>
      <c r="R596" s="208">
        <f>Q596*H596</f>
        <v>0.0022399999999999998</v>
      </c>
      <c r="S596" s="208">
        <v>0</v>
      </c>
      <c r="T596" s="209">
        <f>S596*H596</f>
        <v>0</v>
      </c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R596" s="210" t="s">
        <v>228</v>
      </c>
      <c r="AT596" s="210" t="s">
        <v>125</v>
      </c>
      <c r="AU596" s="210" t="s">
        <v>79</v>
      </c>
      <c r="AY596" s="19" t="s">
        <v>123</v>
      </c>
      <c r="BE596" s="211">
        <f>IF(N596="základní",J596,0)</f>
        <v>0</v>
      </c>
      <c r="BF596" s="211">
        <f>IF(N596="snížená",J596,0)</f>
        <v>0</v>
      </c>
      <c r="BG596" s="211">
        <f>IF(N596="zákl. přenesená",J596,0)</f>
        <v>0</v>
      </c>
      <c r="BH596" s="211">
        <f>IF(N596="sníž. přenesená",J596,0)</f>
        <v>0</v>
      </c>
      <c r="BI596" s="211">
        <f>IF(N596="nulová",J596,0)</f>
        <v>0</v>
      </c>
      <c r="BJ596" s="19" t="s">
        <v>77</v>
      </c>
      <c r="BK596" s="211">
        <f>ROUND(I596*H596,2)</f>
        <v>0</v>
      </c>
      <c r="BL596" s="19" t="s">
        <v>228</v>
      </c>
      <c r="BM596" s="210" t="s">
        <v>749</v>
      </c>
    </row>
    <row r="597" s="2" customFormat="1">
      <c r="A597" s="40"/>
      <c r="B597" s="41"/>
      <c r="C597" s="42"/>
      <c r="D597" s="212" t="s">
        <v>132</v>
      </c>
      <c r="E597" s="42"/>
      <c r="F597" s="213" t="s">
        <v>750</v>
      </c>
      <c r="G597" s="42"/>
      <c r="H597" s="42"/>
      <c r="I597" s="214"/>
      <c r="J597" s="42"/>
      <c r="K597" s="42"/>
      <c r="L597" s="46"/>
      <c r="M597" s="215"/>
      <c r="N597" s="216"/>
      <c r="O597" s="86"/>
      <c r="P597" s="86"/>
      <c r="Q597" s="86"/>
      <c r="R597" s="86"/>
      <c r="S597" s="86"/>
      <c r="T597" s="87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T597" s="19" t="s">
        <v>132</v>
      </c>
      <c r="AU597" s="19" t="s">
        <v>79</v>
      </c>
    </row>
    <row r="598" s="2" customFormat="1">
      <c r="A598" s="40"/>
      <c r="B598" s="41"/>
      <c r="C598" s="42"/>
      <c r="D598" s="217" t="s">
        <v>134</v>
      </c>
      <c r="E598" s="42"/>
      <c r="F598" s="218" t="s">
        <v>751</v>
      </c>
      <c r="G598" s="42"/>
      <c r="H598" s="42"/>
      <c r="I598" s="214"/>
      <c r="J598" s="42"/>
      <c r="K598" s="42"/>
      <c r="L598" s="46"/>
      <c r="M598" s="215"/>
      <c r="N598" s="216"/>
      <c r="O598" s="86"/>
      <c r="P598" s="86"/>
      <c r="Q598" s="86"/>
      <c r="R598" s="86"/>
      <c r="S598" s="86"/>
      <c r="T598" s="87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T598" s="19" t="s">
        <v>134</v>
      </c>
      <c r="AU598" s="19" t="s">
        <v>79</v>
      </c>
    </row>
    <row r="599" s="2" customFormat="1" ht="24.15" customHeight="1">
      <c r="A599" s="40"/>
      <c r="B599" s="41"/>
      <c r="C599" s="199" t="s">
        <v>752</v>
      </c>
      <c r="D599" s="199" t="s">
        <v>125</v>
      </c>
      <c r="E599" s="200" t="s">
        <v>753</v>
      </c>
      <c r="F599" s="201" t="s">
        <v>754</v>
      </c>
      <c r="G599" s="202" t="s">
        <v>462</v>
      </c>
      <c r="H599" s="203">
        <v>2</v>
      </c>
      <c r="I599" s="204"/>
      <c r="J599" s="205">
        <f>ROUND(I599*H599,2)</f>
        <v>0</v>
      </c>
      <c r="K599" s="201" t="s">
        <v>129</v>
      </c>
      <c r="L599" s="46"/>
      <c r="M599" s="206" t="s">
        <v>19</v>
      </c>
      <c r="N599" s="207" t="s">
        <v>43</v>
      </c>
      <c r="O599" s="86"/>
      <c r="P599" s="208">
        <f>O599*H599</f>
        <v>0</v>
      </c>
      <c r="Q599" s="208">
        <v>0.0015</v>
      </c>
      <c r="R599" s="208">
        <f>Q599*H599</f>
        <v>0.0030000000000000001</v>
      </c>
      <c r="S599" s="208">
        <v>0</v>
      </c>
      <c r="T599" s="209">
        <f>S599*H599</f>
        <v>0</v>
      </c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R599" s="210" t="s">
        <v>228</v>
      </c>
      <c r="AT599" s="210" t="s">
        <v>125</v>
      </c>
      <c r="AU599" s="210" t="s">
        <v>79</v>
      </c>
      <c r="AY599" s="19" t="s">
        <v>123</v>
      </c>
      <c r="BE599" s="211">
        <f>IF(N599="základní",J599,0)</f>
        <v>0</v>
      </c>
      <c r="BF599" s="211">
        <f>IF(N599="snížená",J599,0)</f>
        <v>0</v>
      </c>
      <c r="BG599" s="211">
        <f>IF(N599="zákl. přenesená",J599,0)</f>
        <v>0</v>
      </c>
      <c r="BH599" s="211">
        <f>IF(N599="sníž. přenesená",J599,0)</f>
        <v>0</v>
      </c>
      <c r="BI599" s="211">
        <f>IF(N599="nulová",J599,0)</f>
        <v>0</v>
      </c>
      <c r="BJ599" s="19" t="s">
        <v>77</v>
      </c>
      <c r="BK599" s="211">
        <f>ROUND(I599*H599,2)</f>
        <v>0</v>
      </c>
      <c r="BL599" s="19" t="s">
        <v>228</v>
      </c>
      <c r="BM599" s="210" t="s">
        <v>755</v>
      </c>
    </row>
    <row r="600" s="2" customFormat="1">
      <c r="A600" s="40"/>
      <c r="B600" s="41"/>
      <c r="C600" s="42"/>
      <c r="D600" s="212" t="s">
        <v>132</v>
      </c>
      <c r="E600" s="42"/>
      <c r="F600" s="213" t="s">
        <v>756</v>
      </c>
      <c r="G600" s="42"/>
      <c r="H600" s="42"/>
      <c r="I600" s="214"/>
      <c r="J600" s="42"/>
      <c r="K600" s="42"/>
      <c r="L600" s="46"/>
      <c r="M600" s="215"/>
      <c r="N600" s="216"/>
      <c r="O600" s="86"/>
      <c r="P600" s="86"/>
      <c r="Q600" s="86"/>
      <c r="R600" s="86"/>
      <c r="S600" s="86"/>
      <c r="T600" s="87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T600" s="19" t="s">
        <v>132</v>
      </c>
      <c r="AU600" s="19" t="s">
        <v>79</v>
      </c>
    </row>
    <row r="601" s="2" customFormat="1">
      <c r="A601" s="40"/>
      <c r="B601" s="41"/>
      <c r="C601" s="42"/>
      <c r="D601" s="217" t="s">
        <v>134</v>
      </c>
      <c r="E601" s="42"/>
      <c r="F601" s="218" t="s">
        <v>757</v>
      </c>
      <c r="G601" s="42"/>
      <c r="H601" s="42"/>
      <c r="I601" s="214"/>
      <c r="J601" s="42"/>
      <c r="K601" s="42"/>
      <c r="L601" s="46"/>
      <c r="M601" s="215"/>
      <c r="N601" s="216"/>
      <c r="O601" s="86"/>
      <c r="P601" s="86"/>
      <c r="Q601" s="86"/>
      <c r="R601" s="86"/>
      <c r="S601" s="86"/>
      <c r="T601" s="87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T601" s="19" t="s">
        <v>134</v>
      </c>
      <c r="AU601" s="19" t="s">
        <v>79</v>
      </c>
    </row>
    <row r="602" s="2" customFormat="1" ht="16.5" customHeight="1">
      <c r="A602" s="40"/>
      <c r="B602" s="41"/>
      <c r="C602" s="199" t="s">
        <v>758</v>
      </c>
      <c r="D602" s="199" t="s">
        <v>125</v>
      </c>
      <c r="E602" s="200" t="s">
        <v>759</v>
      </c>
      <c r="F602" s="201" t="s">
        <v>760</v>
      </c>
      <c r="G602" s="202" t="s">
        <v>462</v>
      </c>
      <c r="H602" s="203">
        <v>2</v>
      </c>
      <c r="I602" s="204"/>
      <c r="J602" s="205">
        <f>ROUND(I602*H602,2)</f>
        <v>0</v>
      </c>
      <c r="K602" s="201" t="s">
        <v>129</v>
      </c>
      <c r="L602" s="46"/>
      <c r="M602" s="206" t="s">
        <v>19</v>
      </c>
      <c r="N602" s="207" t="s">
        <v>43</v>
      </c>
      <c r="O602" s="86"/>
      <c r="P602" s="208">
        <f>O602*H602</f>
        <v>0</v>
      </c>
      <c r="Q602" s="208">
        <v>0</v>
      </c>
      <c r="R602" s="208">
        <f>Q602*H602</f>
        <v>0</v>
      </c>
      <c r="S602" s="208">
        <v>0.025170000000000001</v>
      </c>
      <c r="T602" s="209">
        <f>S602*H602</f>
        <v>0.050340000000000003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0" t="s">
        <v>130</v>
      </c>
      <c r="AT602" s="210" t="s">
        <v>125</v>
      </c>
      <c r="AU602" s="210" t="s">
        <v>79</v>
      </c>
      <c r="AY602" s="19" t="s">
        <v>123</v>
      </c>
      <c r="BE602" s="211">
        <f>IF(N602="základní",J602,0)</f>
        <v>0</v>
      </c>
      <c r="BF602" s="211">
        <f>IF(N602="snížená",J602,0)</f>
        <v>0</v>
      </c>
      <c r="BG602" s="211">
        <f>IF(N602="zákl. přenesená",J602,0)</f>
        <v>0</v>
      </c>
      <c r="BH602" s="211">
        <f>IF(N602="sníž. přenesená",J602,0)</f>
        <v>0</v>
      </c>
      <c r="BI602" s="211">
        <f>IF(N602="nulová",J602,0)</f>
        <v>0</v>
      </c>
      <c r="BJ602" s="19" t="s">
        <v>77</v>
      </c>
      <c r="BK602" s="211">
        <f>ROUND(I602*H602,2)</f>
        <v>0</v>
      </c>
      <c r="BL602" s="19" t="s">
        <v>130</v>
      </c>
      <c r="BM602" s="210" t="s">
        <v>761</v>
      </c>
    </row>
    <row r="603" s="2" customFormat="1">
      <c r="A603" s="40"/>
      <c r="B603" s="41"/>
      <c r="C603" s="42"/>
      <c r="D603" s="212" t="s">
        <v>132</v>
      </c>
      <c r="E603" s="42"/>
      <c r="F603" s="213" t="s">
        <v>762</v>
      </c>
      <c r="G603" s="42"/>
      <c r="H603" s="42"/>
      <c r="I603" s="214"/>
      <c r="J603" s="42"/>
      <c r="K603" s="42"/>
      <c r="L603" s="46"/>
      <c r="M603" s="215"/>
      <c r="N603" s="216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132</v>
      </c>
      <c r="AU603" s="19" t="s">
        <v>79</v>
      </c>
    </row>
    <row r="604" s="2" customFormat="1">
      <c r="A604" s="40"/>
      <c r="B604" s="41"/>
      <c r="C604" s="42"/>
      <c r="D604" s="217" t="s">
        <v>134</v>
      </c>
      <c r="E604" s="42"/>
      <c r="F604" s="218" t="s">
        <v>763</v>
      </c>
      <c r="G604" s="42"/>
      <c r="H604" s="42"/>
      <c r="I604" s="214"/>
      <c r="J604" s="42"/>
      <c r="K604" s="42"/>
      <c r="L604" s="46"/>
      <c r="M604" s="215"/>
      <c r="N604" s="216"/>
      <c r="O604" s="86"/>
      <c r="P604" s="86"/>
      <c r="Q604" s="86"/>
      <c r="R604" s="86"/>
      <c r="S604" s="86"/>
      <c r="T604" s="87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T604" s="19" t="s">
        <v>134</v>
      </c>
      <c r="AU604" s="19" t="s">
        <v>79</v>
      </c>
    </row>
    <row r="605" s="2" customFormat="1" ht="24.15" customHeight="1">
      <c r="A605" s="40"/>
      <c r="B605" s="41"/>
      <c r="C605" s="199" t="s">
        <v>764</v>
      </c>
      <c r="D605" s="199" t="s">
        <v>125</v>
      </c>
      <c r="E605" s="200" t="s">
        <v>765</v>
      </c>
      <c r="F605" s="201" t="s">
        <v>766</v>
      </c>
      <c r="G605" s="202" t="s">
        <v>179</v>
      </c>
      <c r="H605" s="203">
        <v>0.0050000000000000001</v>
      </c>
      <c r="I605" s="204"/>
      <c r="J605" s="205">
        <f>ROUND(I605*H605,2)</f>
        <v>0</v>
      </c>
      <c r="K605" s="201" t="s">
        <v>129</v>
      </c>
      <c r="L605" s="46"/>
      <c r="M605" s="206" t="s">
        <v>19</v>
      </c>
      <c r="N605" s="207" t="s">
        <v>43</v>
      </c>
      <c r="O605" s="86"/>
      <c r="P605" s="208">
        <f>O605*H605</f>
        <v>0</v>
      </c>
      <c r="Q605" s="208">
        <v>0</v>
      </c>
      <c r="R605" s="208">
        <f>Q605*H605</f>
        <v>0</v>
      </c>
      <c r="S605" s="208">
        <v>0</v>
      </c>
      <c r="T605" s="209">
        <f>S605*H605</f>
        <v>0</v>
      </c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R605" s="210" t="s">
        <v>228</v>
      </c>
      <c r="AT605" s="210" t="s">
        <v>125</v>
      </c>
      <c r="AU605" s="210" t="s">
        <v>79</v>
      </c>
      <c r="AY605" s="19" t="s">
        <v>123</v>
      </c>
      <c r="BE605" s="211">
        <f>IF(N605="základní",J605,0)</f>
        <v>0</v>
      </c>
      <c r="BF605" s="211">
        <f>IF(N605="snížená",J605,0)</f>
        <v>0</v>
      </c>
      <c r="BG605" s="211">
        <f>IF(N605="zákl. přenesená",J605,0)</f>
        <v>0</v>
      </c>
      <c r="BH605" s="211">
        <f>IF(N605="sníž. přenesená",J605,0)</f>
        <v>0</v>
      </c>
      <c r="BI605" s="211">
        <f>IF(N605="nulová",J605,0)</f>
        <v>0</v>
      </c>
      <c r="BJ605" s="19" t="s">
        <v>77</v>
      </c>
      <c r="BK605" s="211">
        <f>ROUND(I605*H605,2)</f>
        <v>0</v>
      </c>
      <c r="BL605" s="19" t="s">
        <v>228</v>
      </c>
      <c r="BM605" s="210" t="s">
        <v>767</v>
      </c>
    </row>
    <row r="606" s="2" customFormat="1">
      <c r="A606" s="40"/>
      <c r="B606" s="41"/>
      <c r="C606" s="42"/>
      <c r="D606" s="212" t="s">
        <v>132</v>
      </c>
      <c r="E606" s="42"/>
      <c r="F606" s="213" t="s">
        <v>768</v>
      </c>
      <c r="G606" s="42"/>
      <c r="H606" s="42"/>
      <c r="I606" s="214"/>
      <c r="J606" s="42"/>
      <c r="K606" s="42"/>
      <c r="L606" s="46"/>
      <c r="M606" s="215"/>
      <c r="N606" s="216"/>
      <c r="O606" s="86"/>
      <c r="P606" s="86"/>
      <c r="Q606" s="86"/>
      <c r="R606" s="86"/>
      <c r="S606" s="86"/>
      <c r="T606" s="87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T606" s="19" t="s">
        <v>132</v>
      </c>
      <c r="AU606" s="19" t="s">
        <v>79</v>
      </c>
    </row>
    <row r="607" s="2" customFormat="1">
      <c r="A607" s="40"/>
      <c r="B607" s="41"/>
      <c r="C607" s="42"/>
      <c r="D607" s="217" t="s">
        <v>134</v>
      </c>
      <c r="E607" s="42"/>
      <c r="F607" s="218" t="s">
        <v>769</v>
      </c>
      <c r="G607" s="42"/>
      <c r="H607" s="42"/>
      <c r="I607" s="214"/>
      <c r="J607" s="42"/>
      <c r="K607" s="42"/>
      <c r="L607" s="46"/>
      <c r="M607" s="215"/>
      <c r="N607" s="216"/>
      <c r="O607" s="86"/>
      <c r="P607" s="86"/>
      <c r="Q607" s="86"/>
      <c r="R607" s="86"/>
      <c r="S607" s="86"/>
      <c r="T607" s="87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T607" s="19" t="s">
        <v>134</v>
      </c>
      <c r="AU607" s="19" t="s">
        <v>79</v>
      </c>
    </row>
    <row r="608" s="2" customFormat="1" ht="33" customHeight="1">
      <c r="A608" s="40"/>
      <c r="B608" s="41"/>
      <c r="C608" s="199" t="s">
        <v>770</v>
      </c>
      <c r="D608" s="199" t="s">
        <v>125</v>
      </c>
      <c r="E608" s="200" t="s">
        <v>771</v>
      </c>
      <c r="F608" s="201" t="s">
        <v>772</v>
      </c>
      <c r="G608" s="202" t="s">
        <v>179</v>
      </c>
      <c r="H608" s="203">
        <v>0.0050000000000000001</v>
      </c>
      <c r="I608" s="204"/>
      <c r="J608" s="205">
        <f>ROUND(I608*H608,2)</f>
        <v>0</v>
      </c>
      <c r="K608" s="201" t="s">
        <v>129</v>
      </c>
      <c r="L608" s="46"/>
      <c r="M608" s="206" t="s">
        <v>19</v>
      </c>
      <c r="N608" s="207" t="s">
        <v>43</v>
      </c>
      <c r="O608" s="86"/>
      <c r="P608" s="208">
        <f>O608*H608</f>
        <v>0</v>
      </c>
      <c r="Q608" s="208">
        <v>0</v>
      </c>
      <c r="R608" s="208">
        <f>Q608*H608</f>
        <v>0</v>
      </c>
      <c r="S608" s="208">
        <v>0</v>
      </c>
      <c r="T608" s="209">
        <f>S608*H608</f>
        <v>0</v>
      </c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R608" s="210" t="s">
        <v>228</v>
      </c>
      <c r="AT608" s="210" t="s">
        <v>125</v>
      </c>
      <c r="AU608" s="210" t="s">
        <v>79</v>
      </c>
      <c r="AY608" s="19" t="s">
        <v>123</v>
      </c>
      <c r="BE608" s="211">
        <f>IF(N608="základní",J608,0)</f>
        <v>0</v>
      </c>
      <c r="BF608" s="211">
        <f>IF(N608="snížená",J608,0)</f>
        <v>0</v>
      </c>
      <c r="BG608" s="211">
        <f>IF(N608="zákl. přenesená",J608,0)</f>
        <v>0</v>
      </c>
      <c r="BH608" s="211">
        <f>IF(N608="sníž. přenesená",J608,0)</f>
        <v>0</v>
      </c>
      <c r="BI608" s="211">
        <f>IF(N608="nulová",J608,0)</f>
        <v>0</v>
      </c>
      <c r="BJ608" s="19" t="s">
        <v>77</v>
      </c>
      <c r="BK608" s="211">
        <f>ROUND(I608*H608,2)</f>
        <v>0</v>
      </c>
      <c r="BL608" s="19" t="s">
        <v>228</v>
      </c>
      <c r="BM608" s="210" t="s">
        <v>773</v>
      </c>
    </row>
    <row r="609" s="2" customFormat="1">
      <c r="A609" s="40"/>
      <c r="B609" s="41"/>
      <c r="C609" s="42"/>
      <c r="D609" s="212" t="s">
        <v>132</v>
      </c>
      <c r="E609" s="42"/>
      <c r="F609" s="213" t="s">
        <v>774</v>
      </c>
      <c r="G609" s="42"/>
      <c r="H609" s="42"/>
      <c r="I609" s="214"/>
      <c r="J609" s="42"/>
      <c r="K609" s="42"/>
      <c r="L609" s="46"/>
      <c r="M609" s="215"/>
      <c r="N609" s="216"/>
      <c r="O609" s="86"/>
      <c r="P609" s="86"/>
      <c r="Q609" s="86"/>
      <c r="R609" s="86"/>
      <c r="S609" s="86"/>
      <c r="T609" s="87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T609" s="19" t="s">
        <v>132</v>
      </c>
      <c r="AU609" s="19" t="s">
        <v>79</v>
      </c>
    </row>
    <row r="610" s="2" customFormat="1">
      <c r="A610" s="40"/>
      <c r="B610" s="41"/>
      <c r="C610" s="42"/>
      <c r="D610" s="217" t="s">
        <v>134</v>
      </c>
      <c r="E610" s="42"/>
      <c r="F610" s="218" t="s">
        <v>775</v>
      </c>
      <c r="G610" s="42"/>
      <c r="H610" s="42"/>
      <c r="I610" s="214"/>
      <c r="J610" s="42"/>
      <c r="K610" s="42"/>
      <c r="L610" s="46"/>
      <c r="M610" s="215"/>
      <c r="N610" s="216"/>
      <c r="O610" s="86"/>
      <c r="P610" s="86"/>
      <c r="Q610" s="86"/>
      <c r="R610" s="86"/>
      <c r="S610" s="86"/>
      <c r="T610" s="87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T610" s="19" t="s">
        <v>134</v>
      </c>
      <c r="AU610" s="19" t="s">
        <v>79</v>
      </c>
    </row>
    <row r="611" s="12" customFormat="1" ht="22.8" customHeight="1">
      <c r="A611" s="12"/>
      <c r="B611" s="183"/>
      <c r="C611" s="184"/>
      <c r="D611" s="185" t="s">
        <v>71</v>
      </c>
      <c r="E611" s="197" t="s">
        <v>776</v>
      </c>
      <c r="F611" s="197" t="s">
        <v>777</v>
      </c>
      <c r="G611" s="184"/>
      <c r="H611" s="184"/>
      <c r="I611" s="187"/>
      <c r="J611" s="198">
        <f>BK611</f>
        <v>0</v>
      </c>
      <c r="K611" s="184"/>
      <c r="L611" s="189"/>
      <c r="M611" s="190"/>
      <c r="N611" s="191"/>
      <c r="O611" s="191"/>
      <c r="P611" s="192">
        <f>SUM(P612:P660)</f>
        <v>0</v>
      </c>
      <c r="Q611" s="191"/>
      <c r="R611" s="192">
        <f>SUM(R612:R660)</f>
        <v>0.014630000000000001</v>
      </c>
      <c r="S611" s="191"/>
      <c r="T611" s="193">
        <f>SUM(T612:T660)</f>
        <v>0.0090000000000000011</v>
      </c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R611" s="194" t="s">
        <v>79</v>
      </c>
      <c r="AT611" s="195" t="s">
        <v>71</v>
      </c>
      <c r="AU611" s="195" t="s">
        <v>77</v>
      </c>
      <c r="AY611" s="194" t="s">
        <v>123</v>
      </c>
      <c r="BK611" s="196">
        <f>SUM(BK612:BK660)</f>
        <v>0</v>
      </c>
    </row>
    <row r="612" s="2" customFormat="1" ht="24.15" customHeight="1">
      <c r="A612" s="40"/>
      <c r="B612" s="41"/>
      <c r="C612" s="199" t="s">
        <v>778</v>
      </c>
      <c r="D612" s="199" t="s">
        <v>125</v>
      </c>
      <c r="E612" s="200" t="s">
        <v>779</v>
      </c>
      <c r="F612" s="201" t="s">
        <v>780</v>
      </c>
      <c r="G612" s="202" t="s">
        <v>781</v>
      </c>
      <c r="H612" s="203">
        <v>1</v>
      </c>
      <c r="I612" s="204"/>
      <c r="J612" s="205">
        <f>ROUND(I612*H612,2)</f>
        <v>0</v>
      </c>
      <c r="K612" s="201" t="s">
        <v>782</v>
      </c>
      <c r="L612" s="46"/>
      <c r="M612" s="206" t="s">
        <v>19</v>
      </c>
      <c r="N612" s="207" t="s">
        <v>43</v>
      </c>
      <c r="O612" s="86"/>
      <c r="P612" s="208">
        <f>O612*H612</f>
        <v>0</v>
      </c>
      <c r="Q612" s="208">
        <v>0</v>
      </c>
      <c r="R612" s="208">
        <f>Q612*H612</f>
        <v>0</v>
      </c>
      <c r="S612" s="208">
        <v>0</v>
      </c>
      <c r="T612" s="209">
        <f>S612*H612</f>
        <v>0</v>
      </c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R612" s="210" t="s">
        <v>228</v>
      </c>
      <c r="AT612" s="210" t="s">
        <v>125</v>
      </c>
      <c r="AU612" s="210" t="s">
        <v>79</v>
      </c>
      <c r="AY612" s="19" t="s">
        <v>123</v>
      </c>
      <c r="BE612" s="211">
        <f>IF(N612="základní",J612,0)</f>
        <v>0</v>
      </c>
      <c r="BF612" s="211">
        <f>IF(N612="snížená",J612,0)</f>
        <v>0</v>
      </c>
      <c r="BG612" s="211">
        <f>IF(N612="zákl. přenesená",J612,0)</f>
        <v>0</v>
      </c>
      <c r="BH612" s="211">
        <f>IF(N612="sníž. přenesená",J612,0)</f>
        <v>0</v>
      </c>
      <c r="BI612" s="211">
        <f>IF(N612="nulová",J612,0)</f>
        <v>0</v>
      </c>
      <c r="BJ612" s="19" t="s">
        <v>77</v>
      </c>
      <c r="BK612" s="211">
        <f>ROUND(I612*H612,2)</f>
        <v>0</v>
      </c>
      <c r="BL612" s="19" t="s">
        <v>228</v>
      </c>
      <c r="BM612" s="210" t="s">
        <v>783</v>
      </c>
    </row>
    <row r="613" s="2" customFormat="1">
      <c r="A613" s="40"/>
      <c r="B613" s="41"/>
      <c r="C613" s="42"/>
      <c r="D613" s="212" t="s">
        <v>132</v>
      </c>
      <c r="E613" s="42"/>
      <c r="F613" s="213" t="s">
        <v>780</v>
      </c>
      <c r="G613" s="42"/>
      <c r="H613" s="42"/>
      <c r="I613" s="214"/>
      <c r="J613" s="42"/>
      <c r="K613" s="42"/>
      <c r="L613" s="46"/>
      <c r="M613" s="215"/>
      <c r="N613" s="216"/>
      <c r="O613" s="86"/>
      <c r="P613" s="86"/>
      <c r="Q613" s="86"/>
      <c r="R613" s="86"/>
      <c r="S613" s="86"/>
      <c r="T613" s="87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T613" s="19" t="s">
        <v>132</v>
      </c>
      <c r="AU613" s="19" t="s">
        <v>79</v>
      </c>
    </row>
    <row r="614" s="2" customFormat="1" ht="24.15" customHeight="1">
      <c r="A614" s="40"/>
      <c r="B614" s="41"/>
      <c r="C614" s="199" t="s">
        <v>784</v>
      </c>
      <c r="D614" s="199" t="s">
        <v>125</v>
      </c>
      <c r="E614" s="200" t="s">
        <v>785</v>
      </c>
      <c r="F614" s="201" t="s">
        <v>786</v>
      </c>
      <c r="G614" s="202" t="s">
        <v>462</v>
      </c>
      <c r="H614" s="203">
        <v>2</v>
      </c>
      <c r="I614" s="204"/>
      <c r="J614" s="205">
        <f>ROUND(I614*H614,2)</f>
        <v>0</v>
      </c>
      <c r="K614" s="201" t="s">
        <v>129</v>
      </c>
      <c r="L614" s="46"/>
      <c r="M614" s="206" t="s">
        <v>19</v>
      </c>
      <c r="N614" s="207" t="s">
        <v>43</v>
      </c>
      <c r="O614" s="86"/>
      <c r="P614" s="208">
        <f>O614*H614</f>
        <v>0</v>
      </c>
      <c r="Q614" s="208">
        <v>0</v>
      </c>
      <c r="R614" s="208">
        <f>Q614*H614</f>
        <v>0</v>
      </c>
      <c r="S614" s="208">
        <v>0</v>
      </c>
      <c r="T614" s="209">
        <f>S614*H614</f>
        <v>0</v>
      </c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R614" s="210" t="s">
        <v>228</v>
      </c>
      <c r="AT614" s="210" t="s">
        <v>125</v>
      </c>
      <c r="AU614" s="210" t="s">
        <v>79</v>
      </c>
      <c r="AY614" s="19" t="s">
        <v>123</v>
      </c>
      <c r="BE614" s="211">
        <f>IF(N614="základní",J614,0)</f>
        <v>0</v>
      </c>
      <c r="BF614" s="211">
        <f>IF(N614="snížená",J614,0)</f>
        <v>0</v>
      </c>
      <c r="BG614" s="211">
        <f>IF(N614="zákl. přenesená",J614,0)</f>
        <v>0</v>
      </c>
      <c r="BH614" s="211">
        <f>IF(N614="sníž. přenesená",J614,0)</f>
        <v>0</v>
      </c>
      <c r="BI614" s="211">
        <f>IF(N614="nulová",J614,0)</f>
        <v>0</v>
      </c>
      <c r="BJ614" s="19" t="s">
        <v>77</v>
      </c>
      <c r="BK614" s="211">
        <f>ROUND(I614*H614,2)</f>
        <v>0</v>
      </c>
      <c r="BL614" s="19" t="s">
        <v>228</v>
      </c>
      <c r="BM614" s="210" t="s">
        <v>787</v>
      </c>
    </row>
    <row r="615" s="2" customFormat="1">
      <c r="A615" s="40"/>
      <c r="B615" s="41"/>
      <c r="C615" s="42"/>
      <c r="D615" s="212" t="s">
        <v>132</v>
      </c>
      <c r="E615" s="42"/>
      <c r="F615" s="213" t="s">
        <v>788</v>
      </c>
      <c r="G615" s="42"/>
      <c r="H615" s="42"/>
      <c r="I615" s="214"/>
      <c r="J615" s="42"/>
      <c r="K615" s="42"/>
      <c r="L615" s="46"/>
      <c r="M615" s="215"/>
      <c r="N615" s="216"/>
      <c r="O615" s="86"/>
      <c r="P615" s="86"/>
      <c r="Q615" s="86"/>
      <c r="R615" s="86"/>
      <c r="S615" s="86"/>
      <c r="T615" s="87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T615" s="19" t="s">
        <v>132</v>
      </c>
      <c r="AU615" s="19" t="s">
        <v>79</v>
      </c>
    </row>
    <row r="616" s="2" customFormat="1">
      <c r="A616" s="40"/>
      <c r="B616" s="41"/>
      <c r="C616" s="42"/>
      <c r="D616" s="217" t="s">
        <v>134</v>
      </c>
      <c r="E616" s="42"/>
      <c r="F616" s="218" t="s">
        <v>789</v>
      </c>
      <c r="G616" s="42"/>
      <c r="H616" s="42"/>
      <c r="I616" s="214"/>
      <c r="J616" s="42"/>
      <c r="K616" s="42"/>
      <c r="L616" s="46"/>
      <c r="M616" s="215"/>
      <c r="N616" s="216"/>
      <c r="O616" s="86"/>
      <c r="P616" s="86"/>
      <c r="Q616" s="86"/>
      <c r="R616" s="86"/>
      <c r="S616" s="86"/>
      <c r="T616" s="87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T616" s="19" t="s">
        <v>134</v>
      </c>
      <c r="AU616" s="19" t="s">
        <v>79</v>
      </c>
    </row>
    <row r="617" s="2" customFormat="1" ht="16.5" customHeight="1">
      <c r="A617" s="40"/>
      <c r="B617" s="41"/>
      <c r="C617" s="241" t="s">
        <v>790</v>
      </c>
      <c r="D617" s="241" t="s">
        <v>191</v>
      </c>
      <c r="E617" s="242" t="s">
        <v>791</v>
      </c>
      <c r="F617" s="243" t="s">
        <v>792</v>
      </c>
      <c r="G617" s="244" t="s">
        <v>462</v>
      </c>
      <c r="H617" s="245">
        <v>2</v>
      </c>
      <c r="I617" s="246"/>
      <c r="J617" s="247">
        <f>ROUND(I617*H617,2)</f>
        <v>0</v>
      </c>
      <c r="K617" s="243" t="s">
        <v>782</v>
      </c>
      <c r="L617" s="248"/>
      <c r="M617" s="249" t="s">
        <v>19</v>
      </c>
      <c r="N617" s="250" t="s">
        <v>43</v>
      </c>
      <c r="O617" s="86"/>
      <c r="P617" s="208">
        <f>O617*H617</f>
        <v>0</v>
      </c>
      <c r="Q617" s="208">
        <v>0.0041999999999999997</v>
      </c>
      <c r="R617" s="208">
        <f>Q617*H617</f>
        <v>0.0083999999999999995</v>
      </c>
      <c r="S617" s="208">
        <v>0</v>
      </c>
      <c r="T617" s="209">
        <f>S617*H617</f>
        <v>0</v>
      </c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R617" s="210" t="s">
        <v>371</v>
      </c>
      <c r="AT617" s="210" t="s">
        <v>191</v>
      </c>
      <c r="AU617" s="210" t="s">
        <v>79</v>
      </c>
      <c r="AY617" s="19" t="s">
        <v>123</v>
      </c>
      <c r="BE617" s="211">
        <f>IF(N617="základní",J617,0)</f>
        <v>0</v>
      </c>
      <c r="BF617" s="211">
        <f>IF(N617="snížená",J617,0)</f>
        <v>0</v>
      </c>
      <c r="BG617" s="211">
        <f>IF(N617="zákl. přenesená",J617,0)</f>
        <v>0</v>
      </c>
      <c r="BH617" s="211">
        <f>IF(N617="sníž. přenesená",J617,0)</f>
        <v>0</v>
      </c>
      <c r="BI617" s="211">
        <f>IF(N617="nulová",J617,0)</f>
        <v>0</v>
      </c>
      <c r="BJ617" s="19" t="s">
        <v>77</v>
      </c>
      <c r="BK617" s="211">
        <f>ROUND(I617*H617,2)</f>
        <v>0</v>
      </c>
      <c r="BL617" s="19" t="s">
        <v>228</v>
      </c>
      <c r="BM617" s="210" t="s">
        <v>793</v>
      </c>
    </row>
    <row r="618" s="2" customFormat="1">
      <c r="A618" s="40"/>
      <c r="B618" s="41"/>
      <c r="C618" s="42"/>
      <c r="D618" s="212" t="s">
        <v>132</v>
      </c>
      <c r="E618" s="42"/>
      <c r="F618" s="213" t="s">
        <v>792</v>
      </c>
      <c r="G618" s="42"/>
      <c r="H618" s="42"/>
      <c r="I618" s="214"/>
      <c r="J618" s="42"/>
      <c r="K618" s="42"/>
      <c r="L618" s="46"/>
      <c r="M618" s="215"/>
      <c r="N618" s="216"/>
      <c r="O618" s="86"/>
      <c r="P618" s="86"/>
      <c r="Q618" s="86"/>
      <c r="R618" s="86"/>
      <c r="S618" s="86"/>
      <c r="T618" s="87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T618" s="19" t="s">
        <v>132</v>
      </c>
      <c r="AU618" s="19" t="s">
        <v>79</v>
      </c>
    </row>
    <row r="619" s="2" customFormat="1" ht="37.8" customHeight="1">
      <c r="A619" s="40"/>
      <c r="B619" s="41"/>
      <c r="C619" s="199" t="s">
        <v>794</v>
      </c>
      <c r="D619" s="199" t="s">
        <v>125</v>
      </c>
      <c r="E619" s="200" t="s">
        <v>795</v>
      </c>
      <c r="F619" s="201" t="s">
        <v>796</v>
      </c>
      <c r="G619" s="202" t="s">
        <v>462</v>
      </c>
      <c r="H619" s="203">
        <v>2</v>
      </c>
      <c r="I619" s="204"/>
      <c r="J619" s="205">
        <f>ROUND(I619*H619,2)</f>
        <v>0</v>
      </c>
      <c r="K619" s="201" t="s">
        <v>129</v>
      </c>
      <c r="L619" s="46"/>
      <c r="M619" s="206" t="s">
        <v>19</v>
      </c>
      <c r="N619" s="207" t="s">
        <v>43</v>
      </c>
      <c r="O619" s="86"/>
      <c r="P619" s="208">
        <f>O619*H619</f>
        <v>0</v>
      </c>
      <c r="Q619" s="208">
        <v>0</v>
      </c>
      <c r="R619" s="208">
        <f>Q619*H619</f>
        <v>0</v>
      </c>
      <c r="S619" s="208">
        <v>0.00089999999999999998</v>
      </c>
      <c r="T619" s="209">
        <f>S619*H619</f>
        <v>0.0018</v>
      </c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R619" s="210" t="s">
        <v>228</v>
      </c>
      <c r="AT619" s="210" t="s">
        <v>125</v>
      </c>
      <c r="AU619" s="210" t="s">
        <v>79</v>
      </c>
      <c r="AY619" s="19" t="s">
        <v>123</v>
      </c>
      <c r="BE619" s="211">
        <f>IF(N619="základní",J619,0)</f>
        <v>0</v>
      </c>
      <c r="BF619" s="211">
        <f>IF(N619="snížená",J619,0)</f>
        <v>0</v>
      </c>
      <c r="BG619" s="211">
        <f>IF(N619="zákl. přenesená",J619,0)</f>
        <v>0</v>
      </c>
      <c r="BH619" s="211">
        <f>IF(N619="sníž. přenesená",J619,0)</f>
        <v>0</v>
      </c>
      <c r="BI619" s="211">
        <f>IF(N619="nulová",J619,0)</f>
        <v>0</v>
      </c>
      <c r="BJ619" s="19" t="s">
        <v>77</v>
      </c>
      <c r="BK619" s="211">
        <f>ROUND(I619*H619,2)</f>
        <v>0</v>
      </c>
      <c r="BL619" s="19" t="s">
        <v>228</v>
      </c>
      <c r="BM619" s="210" t="s">
        <v>797</v>
      </c>
    </row>
    <row r="620" s="2" customFormat="1">
      <c r="A620" s="40"/>
      <c r="B620" s="41"/>
      <c r="C620" s="42"/>
      <c r="D620" s="212" t="s">
        <v>132</v>
      </c>
      <c r="E620" s="42"/>
      <c r="F620" s="213" t="s">
        <v>798</v>
      </c>
      <c r="G620" s="42"/>
      <c r="H620" s="42"/>
      <c r="I620" s="214"/>
      <c r="J620" s="42"/>
      <c r="K620" s="42"/>
      <c r="L620" s="46"/>
      <c r="M620" s="215"/>
      <c r="N620" s="216"/>
      <c r="O620" s="86"/>
      <c r="P620" s="86"/>
      <c r="Q620" s="86"/>
      <c r="R620" s="86"/>
      <c r="S620" s="86"/>
      <c r="T620" s="87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T620" s="19" t="s">
        <v>132</v>
      </c>
      <c r="AU620" s="19" t="s">
        <v>79</v>
      </c>
    </row>
    <row r="621" s="2" customFormat="1">
      <c r="A621" s="40"/>
      <c r="B621" s="41"/>
      <c r="C621" s="42"/>
      <c r="D621" s="217" t="s">
        <v>134</v>
      </c>
      <c r="E621" s="42"/>
      <c r="F621" s="218" t="s">
        <v>799</v>
      </c>
      <c r="G621" s="42"/>
      <c r="H621" s="42"/>
      <c r="I621" s="214"/>
      <c r="J621" s="42"/>
      <c r="K621" s="42"/>
      <c r="L621" s="46"/>
      <c r="M621" s="215"/>
      <c r="N621" s="216"/>
      <c r="O621" s="86"/>
      <c r="P621" s="86"/>
      <c r="Q621" s="86"/>
      <c r="R621" s="86"/>
      <c r="S621" s="86"/>
      <c r="T621" s="87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T621" s="19" t="s">
        <v>134</v>
      </c>
      <c r="AU621" s="19" t="s">
        <v>79</v>
      </c>
    </row>
    <row r="622" s="2" customFormat="1" ht="21.75" customHeight="1">
      <c r="A622" s="40"/>
      <c r="B622" s="41"/>
      <c r="C622" s="199" t="s">
        <v>800</v>
      </c>
      <c r="D622" s="199" t="s">
        <v>125</v>
      </c>
      <c r="E622" s="200" t="s">
        <v>801</v>
      </c>
      <c r="F622" s="201" t="s">
        <v>802</v>
      </c>
      <c r="G622" s="202" t="s">
        <v>462</v>
      </c>
      <c r="H622" s="203">
        <v>1</v>
      </c>
      <c r="I622" s="204"/>
      <c r="J622" s="205">
        <f>ROUND(I622*H622,2)</f>
        <v>0</v>
      </c>
      <c r="K622" s="201" t="s">
        <v>782</v>
      </c>
      <c r="L622" s="46"/>
      <c r="M622" s="206" t="s">
        <v>19</v>
      </c>
      <c r="N622" s="207" t="s">
        <v>43</v>
      </c>
      <c r="O622" s="86"/>
      <c r="P622" s="208">
        <f>O622*H622</f>
        <v>0</v>
      </c>
      <c r="Q622" s="208">
        <v>0</v>
      </c>
      <c r="R622" s="208">
        <f>Q622*H622</f>
        <v>0</v>
      </c>
      <c r="S622" s="208">
        <v>0</v>
      </c>
      <c r="T622" s="209">
        <f>S622*H622</f>
        <v>0</v>
      </c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R622" s="210" t="s">
        <v>228</v>
      </c>
      <c r="AT622" s="210" t="s">
        <v>125</v>
      </c>
      <c r="AU622" s="210" t="s">
        <v>79</v>
      </c>
      <c r="AY622" s="19" t="s">
        <v>123</v>
      </c>
      <c r="BE622" s="211">
        <f>IF(N622="základní",J622,0)</f>
        <v>0</v>
      </c>
      <c r="BF622" s="211">
        <f>IF(N622="snížená",J622,0)</f>
        <v>0</v>
      </c>
      <c r="BG622" s="211">
        <f>IF(N622="zákl. přenesená",J622,0)</f>
        <v>0</v>
      </c>
      <c r="BH622" s="211">
        <f>IF(N622="sníž. přenesená",J622,0)</f>
        <v>0</v>
      </c>
      <c r="BI622" s="211">
        <f>IF(N622="nulová",J622,0)</f>
        <v>0</v>
      </c>
      <c r="BJ622" s="19" t="s">
        <v>77</v>
      </c>
      <c r="BK622" s="211">
        <f>ROUND(I622*H622,2)</f>
        <v>0</v>
      </c>
      <c r="BL622" s="19" t="s">
        <v>228</v>
      </c>
      <c r="BM622" s="210" t="s">
        <v>803</v>
      </c>
    </row>
    <row r="623" s="2" customFormat="1">
      <c r="A623" s="40"/>
      <c r="B623" s="41"/>
      <c r="C623" s="42"/>
      <c r="D623" s="212" t="s">
        <v>132</v>
      </c>
      <c r="E623" s="42"/>
      <c r="F623" s="213" t="s">
        <v>802</v>
      </c>
      <c r="G623" s="42"/>
      <c r="H623" s="42"/>
      <c r="I623" s="214"/>
      <c r="J623" s="42"/>
      <c r="K623" s="42"/>
      <c r="L623" s="46"/>
      <c r="M623" s="215"/>
      <c r="N623" s="216"/>
      <c r="O623" s="86"/>
      <c r="P623" s="86"/>
      <c r="Q623" s="86"/>
      <c r="R623" s="86"/>
      <c r="S623" s="86"/>
      <c r="T623" s="87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T623" s="19" t="s">
        <v>132</v>
      </c>
      <c r="AU623" s="19" t="s">
        <v>79</v>
      </c>
    </row>
    <row r="624" s="2" customFormat="1" ht="21.75" customHeight="1">
      <c r="A624" s="40"/>
      <c r="B624" s="41"/>
      <c r="C624" s="199" t="s">
        <v>804</v>
      </c>
      <c r="D624" s="199" t="s">
        <v>125</v>
      </c>
      <c r="E624" s="200" t="s">
        <v>805</v>
      </c>
      <c r="F624" s="201" t="s">
        <v>806</v>
      </c>
      <c r="G624" s="202" t="s">
        <v>462</v>
      </c>
      <c r="H624" s="203">
        <v>1</v>
      </c>
      <c r="I624" s="204"/>
      <c r="J624" s="205">
        <f>ROUND(I624*H624,2)</f>
        <v>0</v>
      </c>
      <c r="K624" s="201" t="s">
        <v>782</v>
      </c>
      <c r="L624" s="46"/>
      <c r="M624" s="206" t="s">
        <v>19</v>
      </c>
      <c r="N624" s="207" t="s">
        <v>43</v>
      </c>
      <c r="O624" s="86"/>
      <c r="P624" s="208">
        <f>O624*H624</f>
        <v>0</v>
      </c>
      <c r="Q624" s="208">
        <v>0</v>
      </c>
      <c r="R624" s="208">
        <f>Q624*H624</f>
        <v>0</v>
      </c>
      <c r="S624" s="208">
        <v>0</v>
      </c>
      <c r="T624" s="209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0" t="s">
        <v>228</v>
      </c>
      <c r="AT624" s="210" t="s">
        <v>125</v>
      </c>
      <c r="AU624" s="210" t="s">
        <v>79</v>
      </c>
      <c r="AY624" s="19" t="s">
        <v>123</v>
      </c>
      <c r="BE624" s="211">
        <f>IF(N624="základní",J624,0)</f>
        <v>0</v>
      </c>
      <c r="BF624" s="211">
        <f>IF(N624="snížená",J624,0)</f>
        <v>0</v>
      </c>
      <c r="BG624" s="211">
        <f>IF(N624="zákl. přenesená",J624,0)</f>
        <v>0</v>
      </c>
      <c r="BH624" s="211">
        <f>IF(N624="sníž. přenesená",J624,0)</f>
        <v>0</v>
      </c>
      <c r="BI624" s="211">
        <f>IF(N624="nulová",J624,0)</f>
        <v>0</v>
      </c>
      <c r="BJ624" s="19" t="s">
        <v>77</v>
      </c>
      <c r="BK624" s="211">
        <f>ROUND(I624*H624,2)</f>
        <v>0</v>
      </c>
      <c r="BL624" s="19" t="s">
        <v>228</v>
      </c>
      <c r="BM624" s="210" t="s">
        <v>807</v>
      </c>
    </row>
    <row r="625" s="2" customFormat="1">
      <c r="A625" s="40"/>
      <c r="B625" s="41"/>
      <c r="C625" s="42"/>
      <c r="D625" s="212" t="s">
        <v>132</v>
      </c>
      <c r="E625" s="42"/>
      <c r="F625" s="213" t="s">
        <v>806</v>
      </c>
      <c r="G625" s="42"/>
      <c r="H625" s="42"/>
      <c r="I625" s="214"/>
      <c r="J625" s="42"/>
      <c r="K625" s="42"/>
      <c r="L625" s="46"/>
      <c r="M625" s="215"/>
      <c r="N625" s="216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132</v>
      </c>
      <c r="AU625" s="19" t="s">
        <v>79</v>
      </c>
    </row>
    <row r="626" s="2" customFormat="1" ht="24.15" customHeight="1">
      <c r="A626" s="40"/>
      <c r="B626" s="41"/>
      <c r="C626" s="199" t="s">
        <v>808</v>
      </c>
      <c r="D626" s="199" t="s">
        <v>125</v>
      </c>
      <c r="E626" s="200" t="s">
        <v>809</v>
      </c>
      <c r="F626" s="201" t="s">
        <v>810</v>
      </c>
      <c r="G626" s="202" t="s">
        <v>240</v>
      </c>
      <c r="H626" s="203">
        <v>18</v>
      </c>
      <c r="I626" s="204"/>
      <c r="J626" s="205">
        <f>ROUND(I626*H626,2)</f>
        <v>0</v>
      </c>
      <c r="K626" s="201" t="s">
        <v>129</v>
      </c>
      <c r="L626" s="46"/>
      <c r="M626" s="206" t="s">
        <v>19</v>
      </c>
      <c r="N626" s="207" t="s">
        <v>43</v>
      </c>
      <c r="O626" s="86"/>
      <c r="P626" s="208">
        <f>O626*H626</f>
        <v>0</v>
      </c>
      <c r="Q626" s="208">
        <v>0</v>
      </c>
      <c r="R626" s="208">
        <f>Q626*H626</f>
        <v>0</v>
      </c>
      <c r="S626" s="208">
        <v>0</v>
      </c>
      <c r="T626" s="209">
        <f>S626*H626</f>
        <v>0</v>
      </c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R626" s="210" t="s">
        <v>228</v>
      </c>
      <c r="AT626" s="210" t="s">
        <v>125</v>
      </c>
      <c r="AU626" s="210" t="s">
        <v>79</v>
      </c>
      <c r="AY626" s="19" t="s">
        <v>123</v>
      </c>
      <c r="BE626" s="211">
        <f>IF(N626="základní",J626,0)</f>
        <v>0</v>
      </c>
      <c r="BF626" s="211">
        <f>IF(N626="snížená",J626,0)</f>
        <v>0</v>
      </c>
      <c r="BG626" s="211">
        <f>IF(N626="zákl. přenesená",J626,0)</f>
        <v>0</v>
      </c>
      <c r="BH626" s="211">
        <f>IF(N626="sníž. přenesená",J626,0)</f>
        <v>0</v>
      </c>
      <c r="BI626" s="211">
        <f>IF(N626="nulová",J626,0)</f>
        <v>0</v>
      </c>
      <c r="BJ626" s="19" t="s">
        <v>77</v>
      </c>
      <c r="BK626" s="211">
        <f>ROUND(I626*H626,2)</f>
        <v>0</v>
      </c>
      <c r="BL626" s="19" t="s">
        <v>228</v>
      </c>
      <c r="BM626" s="210" t="s">
        <v>811</v>
      </c>
    </row>
    <row r="627" s="2" customFormat="1">
      <c r="A627" s="40"/>
      <c r="B627" s="41"/>
      <c r="C627" s="42"/>
      <c r="D627" s="212" t="s">
        <v>132</v>
      </c>
      <c r="E627" s="42"/>
      <c r="F627" s="213" t="s">
        <v>812</v>
      </c>
      <c r="G627" s="42"/>
      <c r="H627" s="42"/>
      <c r="I627" s="214"/>
      <c r="J627" s="42"/>
      <c r="K627" s="42"/>
      <c r="L627" s="46"/>
      <c r="M627" s="215"/>
      <c r="N627" s="216"/>
      <c r="O627" s="86"/>
      <c r="P627" s="86"/>
      <c r="Q627" s="86"/>
      <c r="R627" s="86"/>
      <c r="S627" s="86"/>
      <c r="T627" s="87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T627" s="19" t="s">
        <v>132</v>
      </c>
      <c r="AU627" s="19" t="s">
        <v>79</v>
      </c>
    </row>
    <row r="628" s="2" customFormat="1">
      <c r="A628" s="40"/>
      <c r="B628" s="41"/>
      <c r="C628" s="42"/>
      <c r="D628" s="217" t="s">
        <v>134</v>
      </c>
      <c r="E628" s="42"/>
      <c r="F628" s="218" t="s">
        <v>813</v>
      </c>
      <c r="G628" s="42"/>
      <c r="H628" s="42"/>
      <c r="I628" s="214"/>
      <c r="J628" s="42"/>
      <c r="K628" s="42"/>
      <c r="L628" s="46"/>
      <c r="M628" s="215"/>
      <c r="N628" s="216"/>
      <c r="O628" s="86"/>
      <c r="P628" s="86"/>
      <c r="Q628" s="86"/>
      <c r="R628" s="86"/>
      <c r="S628" s="86"/>
      <c r="T628" s="87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T628" s="19" t="s">
        <v>134</v>
      </c>
      <c r="AU628" s="19" t="s">
        <v>79</v>
      </c>
    </row>
    <row r="629" s="2" customFormat="1" ht="16.5" customHeight="1">
      <c r="A629" s="40"/>
      <c r="B629" s="41"/>
      <c r="C629" s="241" t="s">
        <v>814</v>
      </c>
      <c r="D629" s="241" t="s">
        <v>191</v>
      </c>
      <c r="E629" s="242" t="s">
        <v>815</v>
      </c>
      <c r="F629" s="243" t="s">
        <v>816</v>
      </c>
      <c r="G629" s="244" t="s">
        <v>207</v>
      </c>
      <c r="H629" s="245">
        <v>2.4300000000000002</v>
      </c>
      <c r="I629" s="246"/>
      <c r="J629" s="247">
        <f>ROUND(I629*H629,2)</f>
        <v>0</v>
      </c>
      <c r="K629" s="243" t="s">
        <v>129</v>
      </c>
      <c r="L629" s="248"/>
      <c r="M629" s="249" t="s">
        <v>19</v>
      </c>
      <c r="N629" s="250" t="s">
        <v>43</v>
      </c>
      <c r="O629" s="86"/>
      <c r="P629" s="208">
        <f>O629*H629</f>
        <v>0</v>
      </c>
      <c r="Q629" s="208">
        <v>0.001</v>
      </c>
      <c r="R629" s="208">
        <f>Q629*H629</f>
        <v>0.0024300000000000003</v>
      </c>
      <c r="S629" s="208">
        <v>0</v>
      </c>
      <c r="T629" s="209">
        <f>S629*H629</f>
        <v>0</v>
      </c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R629" s="210" t="s">
        <v>371</v>
      </c>
      <c r="AT629" s="210" t="s">
        <v>191</v>
      </c>
      <c r="AU629" s="210" t="s">
        <v>79</v>
      </c>
      <c r="AY629" s="19" t="s">
        <v>123</v>
      </c>
      <c r="BE629" s="211">
        <f>IF(N629="základní",J629,0)</f>
        <v>0</v>
      </c>
      <c r="BF629" s="211">
        <f>IF(N629="snížená",J629,0)</f>
        <v>0</v>
      </c>
      <c r="BG629" s="211">
        <f>IF(N629="zákl. přenesená",J629,0)</f>
        <v>0</v>
      </c>
      <c r="BH629" s="211">
        <f>IF(N629="sníž. přenesená",J629,0)</f>
        <v>0</v>
      </c>
      <c r="BI629" s="211">
        <f>IF(N629="nulová",J629,0)</f>
        <v>0</v>
      </c>
      <c r="BJ629" s="19" t="s">
        <v>77</v>
      </c>
      <c r="BK629" s="211">
        <f>ROUND(I629*H629,2)</f>
        <v>0</v>
      </c>
      <c r="BL629" s="19" t="s">
        <v>228</v>
      </c>
      <c r="BM629" s="210" t="s">
        <v>817</v>
      </c>
    </row>
    <row r="630" s="2" customFormat="1">
      <c r="A630" s="40"/>
      <c r="B630" s="41"/>
      <c r="C630" s="42"/>
      <c r="D630" s="212" t="s">
        <v>132</v>
      </c>
      <c r="E630" s="42"/>
      <c r="F630" s="213" t="s">
        <v>816</v>
      </c>
      <c r="G630" s="42"/>
      <c r="H630" s="42"/>
      <c r="I630" s="214"/>
      <c r="J630" s="42"/>
      <c r="K630" s="42"/>
      <c r="L630" s="46"/>
      <c r="M630" s="215"/>
      <c r="N630" s="216"/>
      <c r="O630" s="86"/>
      <c r="P630" s="86"/>
      <c r="Q630" s="86"/>
      <c r="R630" s="86"/>
      <c r="S630" s="86"/>
      <c r="T630" s="87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T630" s="19" t="s">
        <v>132</v>
      </c>
      <c r="AU630" s="19" t="s">
        <v>79</v>
      </c>
    </row>
    <row r="631" s="2" customFormat="1" ht="16.5" customHeight="1">
      <c r="A631" s="40"/>
      <c r="B631" s="41"/>
      <c r="C631" s="199" t="s">
        <v>818</v>
      </c>
      <c r="D631" s="199" t="s">
        <v>125</v>
      </c>
      <c r="E631" s="200" t="s">
        <v>819</v>
      </c>
      <c r="F631" s="201" t="s">
        <v>820</v>
      </c>
      <c r="G631" s="202" t="s">
        <v>462</v>
      </c>
      <c r="H631" s="203">
        <v>4</v>
      </c>
      <c r="I631" s="204"/>
      <c r="J631" s="205">
        <f>ROUND(I631*H631,2)</f>
        <v>0</v>
      </c>
      <c r="K631" s="201" t="s">
        <v>129</v>
      </c>
      <c r="L631" s="46"/>
      <c r="M631" s="206" t="s">
        <v>19</v>
      </c>
      <c r="N631" s="207" t="s">
        <v>43</v>
      </c>
      <c r="O631" s="86"/>
      <c r="P631" s="208">
        <f>O631*H631</f>
        <v>0</v>
      </c>
      <c r="Q631" s="208">
        <v>0</v>
      </c>
      <c r="R631" s="208">
        <f>Q631*H631</f>
        <v>0</v>
      </c>
      <c r="S631" s="208">
        <v>0</v>
      </c>
      <c r="T631" s="209">
        <f>S631*H631</f>
        <v>0</v>
      </c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R631" s="210" t="s">
        <v>228</v>
      </c>
      <c r="AT631" s="210" t="s">
        <v>125</v>
      </c>
      <c r="AU631" s="210" t="s">
        <v>79</v>
      </c>
      <c r="AY631" s="19" t="s">
        <v>123</v>
      </c>
      <c r="BE631" s="211">
        <f>IF(N631="základní",J631,0)</f>
        <v>0</v>
      </c>
      <c r="BF631" s="211">
        <f>IF(N631="snížená",J631,0)</f>
        <v>0</v>
      </c>
      <c r="BG631" s="211">
        <f>IF(N631="zákl. přenesená",J631,0)</f>
        <v>0</v>
      </c>
      <c r="BH631" s="211">
        <f>IF(N631="sníž. přenesená",J631,0)</f>
        <v>0</v>
      </c>
      <c r="BI631" s="211">
        <f>IF(N631="nulová",J631,0)</f>
        <v>0</v>
      </c>
      <c r="BJ631" s="19" t="s">
        <v>77</v>
      </c>
      <c r="BK631" s="211">
        <f>ROUND(I631*H631,2)</f>
        <v>0</v>
      </c>
      <c r="BL631" s="19" t="s">
        <v>228</v>
      </c>
      <c r="BM631" s="210" t="s">
        <v>821</v>
      </c>
    </row>
    <row r="632" s="2" customFormat="1">
      <c r="A632" s="40"/>
      <c r="B632" s="41"/>
      <c r="C632" s="42"/>
      <c r="D632" s="212" t="s">
        <v>132</v>
      </c>
      <c r="E632" s="42"/>
      <c r="F632" s="213" t="s">
        <v>822</v>
      </c>
      <c r="G632" s="42"/>
      <c r="H632" s="42"/>
      <c r="I632" s="214"/>
      <c r="J632" s="42"/>
      <c r="K632" s="42"/>
      <c r="L632" s="46"/>
      <c r="M632" s="215"/>
      <c r="N632" s="216"/>
      <c r="O632" s="86"/>
      <c r="P632" s="86"/>
      <c r="Q632" s="86"/>
      <c r="R632" s="86"/>
      <c r="S632" s="86"/>
      <c r="T632" s="87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T632" s="19" t="s">
        <v>132</v>
      </c>
      <c r="AU632" s="19" t="s">
        <v>79</v>
      </c>
    </row>
    <row r="633" s="2" customFormat="1">
      <c r="A633" s="40"/>
      <c r="B633" s="41"/>
      <c r="C633" s="42"/>
      <c r="D633" s="217" t="s">
        <v>134</v>
      </c>
      <c r="E633" s="42"/>
      <c r="F633" s="218" t="s">
        <v>823</v>
      </c>
      <c r="G633" s="42"/>
      <c r="H633" s="42"/>
      <c r="I633" s="214"/>
      <c r="J633" s="42"/>
      <c r="K633" s="42"/>
      <c r="L633" s="46"/>
      <c r="M633" s="215"/>
      <c r="N633" s="216"/>
      <c r="O633" s="86"/>
      <c r="P633" s="86"/>
      <c r="Q633" s="86"/>
      <c r="R633" s="86"/>
      <c r="S633" s="86"/>
      <c r="T633" s="87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T633" s="19" t="s">
        <v>134</v>
      </c>
      <c r="AU633" s="19" t="s">
        <v>79</v>
      </c>
    </row>
    <row r="634" s="2" customFormat="1" ht="16.5" customHeight="1">
      <c r="A634" s="40"/>
      <c r="B634" s="41"/>
      <c r="C634" s="241" t="s">
        <v>824</v>
      </c>
      <c r="D634" s="241" t="s">
        <v>191</v>
      </c>
      <c r="E634" s="242" t="s">
        <v>825</v>
      </c>
      <c r="F634" s="243" t="s">
        <v>826</v>
      </c>
      <c r="G634" s="244" t="s">
        <v>462</v>
      </c>
      <c r="H634" s="245">
        <v>4</v>
      </c>
      <c r="I634" s="246"/>
      <c r="J634" s="247">
        <f>ROUND(I634*H634,2)</f>
        <v>0</v>
      </c>
      <c r="K634" s="243" t="s">
        <v>129</v>
      </c>
      <c r="L634" s="248"/>
      <c r="M634" s="249" t="s">
        <v>19</v>
      </c>
      <c r="N634" s="250" t="s">
        <v>43</v>
      </c>
      <c r="O634" s="86"/>
      <c r="P634" s="208">
        <f>O634*H634</f>
        <v>0</v>
      </c>
      <c r="Q634" s="208">
        <v>0.00023000000000000001</v>
      </c>
      <c r="R634" s="208">
        <f>Q634*H634</f>
        <v>0.00092000000000000003</v>
      </c>
      <c r="S634" s="208">
        <v>0</v>
      </c>
      <c r="T634" s="209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0" t="s">
        <v>371</v>
      </c>
      <c r="AT634" s="210" t="s">
        <v>191</v>
      </c>
      <c r="AU634" s="210" t="s">
        <v>79</v>
      </c>
      <c r="AY634" s="19" t="s">
        <v>123</v>
      </c>
      <c r="BE634" s="211">
        <f>IF(N634="základní",J634,0)</f>
        <v>0</v>
      </c>
      <c r="BF634" s="211">
        <f>IF(N634="snížená",J634,0)</f>
        <v>0</v>
      </c>
      <c r="BG634" s="211">
        <f>IF(N634="zákl. přenesená",J634,0)</f>
        <v>0</v>
      </c>
      <c r="BH634" s="211">
        <f>IF(N634="sníž. přenesená",J634,0)</f>
        <v>0</v>
      </c>
      <c r="BI634" s="211">
        <f>IF(N634="nulová",J634,0)</f>
        <v>0</v>
      </c>
      <c r="BJ634" s="19" t="s">
        <v>77</v>
      </c>
      <c r="BK634" s="211">
        <f>ROUND(I634*H634,2)</f>
        <v>0</v>
      </c>
      <c r="BL634" s="19" t="s">
        <v>228</v>
      </c>
      <c r="BM634" s="210" t="s">
        <v>827</v>
      </c>
    </row>
    <row r="635" s="2" customFormat="1">
      <c r="A635" s="40"/>
      <c r="B635" s="41"/>
      <c r="C635" s="42"/>
      <c r="D635" s="212" t="s">
        <v>132</v>
      </c>
      <c r="E635" s="42"/>
      <c r="F635" s="213" t="s">
        <v>826</v>
      </c>
      <c r="G635" s="42"/>
      <c r="H635" s="42"/>
      <c r="I635" s="214"/>
      <c r="J635" s="42"/>
      <c r="K635" s="42"/>
      <c r="L635" s="46"/>
      <c r="M635" s="215"/>
      <c r="N635" s="216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132</v>
      </c>
      <c r="AU635" s="19" t="s">
        <v>79</v>
      </c>
    </row>
    <row r="636" s="2" customFormat="1" ht="24.15" customHeight="1">
      <c r="A636" s="40"/>
      <c r="B636" s="41"/>
      <c r="C636" s="199" t="s">
        <v>828</v>
      </c>
      <c r="D636" s="199" t="s">
        <v>125</v>
      </c>
      <c r="E636" s="200" t="s">
        <v>829</v>
      </c>
      <c r="F636" s="201" t="s">
        <v>830</v>
      </c>
      <c r="G636" s="202" t="s">
        <v>462</v>
      </c>
      <c r="H636" s="203">
        <v>18</v>
      </c>
      <c r="I636" s="204"/>
      <c r="J636" s="205">
        <f>ROUND(I636*H636,2)</f>
        <v>0</v>
      </c>
      <c r="K636" s="201" t="s">
        <v>129</v>
      </c>
      <c r="L636" s="46"/>
      <c r="M636" s="206" t="s">
        <v>19</v>
      </c>
      <c r="N636" s="207" t="s">
        <v>43</v>
      </c>
      <c r="O636" s="86"/>
      <c r="P636" s="208">
        <f>O636*H636</f>
        <v>0</v>
      </c>
      <c r="Q636" s="208">
        <v>0</v>
      </c>
      <c r="R636" s="208">
        <f>Q636*H636</f>
        <v>0</v>
      </c>
      <c r="S636" s="208">
        <v>0</v>
      </c>
      <c r="T636" s="209">
        <f>S636*H636</f>
        <v>0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0" t="s">
        <v>228</v>
      </c>
      <c r="AT636" s="210" t="s">
        <v>125</v>
      </c>
      <c r="AU636" s="210" t="s">
        <v>79</v>
      </c>
      <c r="AY636" s="19" t="s">
        <v>123</v>
      </c>
      <c r="BE636" s="211">
        <f>IF(N636="základní",J636,0)</f>
        <v>0</v>
      </c>
      <c r="BF636" s="211">
        <f>IF(N636="snížená",J636,0)</f>
        <v>0</v>
      </c>
      <c r="BG636" s="211">
        <f>IF(N636="zákl. přenesená",J636,0)</f>
        <v>0</v>
      </c>
      <c r="BH636" s="211">
        <f>IF(N636="sníž. přenesená",J636,0)</f>
        <v>0</v>
      </c>
      <c r="BI636" s="211">
        <f>IF(N636="nulová",J636,0)</f>
        <v>0</v>
      </c>
      <c r="BJ636" s="19" t="s">
        <v>77</v>
      </c>
      <c r="BK636" s="211">
        <f>ROUND(I636*H636,2)</f>
        <v>0</v>
      </c>
      <c r="BL636" s="19" t="s">
        <v>228</v>
      </c>
      <c r="BM636" s="210" t="s">
        <v>831</v>
      </c>
    </row>
    <row r="637" s="2" customFormat="1">
      <c r="A637" s="40"/>
      <c r="B637" s="41"/>
      <c r="C637" s="42"/>
      <c r="D637" s="212" t="s">
        <v>132</v>
      </c>
      <c r="E637" s="42"/>
      <c r="F637" s="213" t="s">
        <v>832</v>
      </c>
      <c r="G637" s="42"/>
      <c r="H637" s="42"/>
      <c r="I637" s="214"/>
      <c r="J637" s="42"/>
      <c r="K637" s="42"/>
      <c r="L637" s="46"/>
      <c r="M637" s="215"/>
      <c r="N637" s="216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132</v>
      </c>
      <c r="AU637" s="19" t="s">
        <v>79</v>
      </c>
    </row>
    <row r="638" s="2" customFormat="1">
      <c r="A638" s="40"/>
      <c r="B638" s="41"/>
      <c r="C638" s="42"/>
      <c r="D638" s="217" t="s">
        <v>134</v>
      </c>
      <c r="E638" s="42"/>
      <c r="F638" s="218" t="s">
        <v>833</v>
      </c>
      <c r="G638" s="42"/>
      <c r="H638" s="42"/>
      <c r="I638" s="214"/>
      <c r="J638" s="42"/>
      <c r="K638" s="42"/>
      <c r="L638" s="46"/>
      <c r="M638" s="215"/>
      <c r="N638" s="216"/>
      <c r="O638" s="86"/>
      <c r="P638" s="86"/>
      <c r="Q638" s="86"/>
      <c r="R638" s="86"/>
      <c r="S638" s="86"/>
      <c r="T638" s="87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T638" s="19" t="s">
        <v>134</v>
      </c>
      <c r="AU638" s="19" t="s">
        <v>79</v>
      </c>
    </row>
    <row r="639" s="2" customFormat="1" ht="24.15" customHeight="1">
      <c r="A639" s="40"/>
      <c r="B639" s="41"/>
      <c r="C639" s="241" t="s">
        <v>834</v>
      </c>
      <c r="D639" s="241" t="s">
        <v>191</v>
      </c>
      <c r="E639" s="242" t="s">
        <v>835</v>
      </c>
      <c r="F639" s="243" t="s">
        <v>836</v>
      </c>
      <c r="G639" s="244" t="s">
        <v>462</v>
      </c>
      <c r="H639" s="245">
        <v>18</v>
      </c>
      <c r="I639" s="246"/>
      <c r="J639" s="247">
        <f>ROUND(I639*H639,2)</f>
        <v>0</v>
      </c>
      <c r="K639" s="243" t="s">
        <v>129</v>
      </c>
      <c r="L639" s="248"/>
      <c r="M639" s="249" t="s">
        <v>19</v>
      </c>
      <c r="N639" s="250" t="s">
        <v>43</v>
      </c>
      <c r="O639" s="86"/>
      <c r="P639" s="208">
        <f>O639*H639</f>
        <v>0</v>
      </c>
      <c r="Q639" s="208">
        <v>0.00016000000000000001</v>
      </c>
      <c r="R639" s="208">
        <f>Q639*H639</f>
        <v>0.0028800000000000002</v>
      </c>
      <c r="S639" s="208">
        <v>0</v>
      </c>
      <c r="T639" s="209">
        <f>S639*H639</f>
        <v>0</v>
      </c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R639" s="210" t="s">
        <v>371</v>
      </c>
      <c r="AT639" s="210" t="s">
        <v>191</v>
      </c>
      <c r="AU639" s="210" t="s">
        <v>79</v>
      </c>
      <c r="AY639" s="19" t="s">
        <v>123</v>
      </c>
      <c r="BE639" s="211">
        <f>IF(N639="základní",J639,0)</f>
        <v>0</v>
      </c>
      <c r="BF639" s="211">
        <f>IF(N639="snížená",J639,0)</f>
        <v>0</v>
      </c>
      <c r="BG639" s="211">
        <f>IF(N639="zákl. přenesená",J639,0)</f>
        <v>0</v>
      </c>
      <c r="BH639" s="211">
        <f>IF(N639="sníž. přenesená",J639,0)</f>
        <v>0</v>
      </c>
      <c r="BI639" s="211">
        <f>IF(N639="nulová",J639,0)</f>
        <v>0</v>
      </c>
      <c r="BJ639" s="19" t="s">
        <v>77</v>
      </c>
      <c r="BK639" s="211">
        <f>ROUND(I639*H639,2)</f>
        <v>0</v>
      </c>
      <c r="BL639" s="19" t="s">
        <v>228</v>
      </c>
      <c r="BM639" s="210" t="s">
        <v>837</v>
      </c>
    </row>
    <row r="640" s="2" customFormat="1">
      <c r="A640" s="40"/>
      <c r="B640" s="41"/>
      <c r="C640" s="42"/>
      <c r="D640" s="212" t="s">
        <v>132</v>
      </c>
      <c r="E640" s="42"/>
      <c r="F640" s="213" t="s">
        <v>836</v>
      </c>
      <c r="G640" s="42"/>
      <c r="H640" s="42"/>
      <c r="I640" s="214"/>
      <c r="J640" s="42"/>
      <c r="K640" s="42"/>
      <c r="L640" s="46"/>
      <c r="M640" s="215"/>
      <c r="N640" s="216"/>
      <c r="O640" s="86"/>
      <c r="P640" s="86"/>
      <c r="Q640" s="86"/>
      <c r="R640" s="86"/>
      <c r="S640" s="86"/>
      <c r="T640" s="87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T640" s="19" t="s">
        <v>132</v>
      </c>
      <c r="AU640" s="19" t="s">
        <v>79</v>
      </c>
    </row>
    <row r="641" s="2" customFormat="1" ht="21.75" customHeight="1">
      <c r="A641" s="40"/>
      <c r="B641" s="41"/>
      <c r="C641" s="199" t="s">
        <v>838</v>
      </c>
      <c r="D641" s="199" t="s">
        <v>125</v>
      </c>
      <c r="E641" s="200" t="s">
        <v>839</v>
      </c>
      <c r="F641" s="201" t="s">
        <v>840</v>
      </c>
      <c r="G641" s="202" t="s">
        <v>462</v>
      </c>
      <c r="H641" s="203">
        <v>2</v>
      </c>
      <c r="I641" s="204"/>
      <c r="J641" s="205">
        <f>ROUND(I641*H641,2)</f>
        <v>0</v>
      </c>
      <c r="K641" s="201" t="s">
        <v>129</v>
      </c>
      <c r="L641" s="46"/>
      <c r="M641" s="206" t="s">
        <v>19</v>
      </c>
      <c r="N641" s="207" t="s">
        <v>43</v>
      </c>
      <c r="O641" s="86"/>
      <c r="P641" s="208">
        <f>O641*H641</f>
        <v>0</v>
      </c>
      <c r="Q641" s="208">
        <v>0</v>
      </c>
      <c r="R641" s="208">
        <f>Q641*H641</f>
        <v>0</v>
      </c>
      <c r="S641" s="208">
        <v>0</v>
      </c>
      <c r="T641" s="209">
        <f>S641*H641</f>
        <v>0</v>
      </c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R641" s="210" t="s">
        <v>228</v>
      </c>
      <c r="AT641" s="210" t="s">
        <v>125</v>
      </c>
      <c r="AU641" s="210" t="s">
        <v>79</v>
      </c>
      <c r="AY641" s="19" t="s">
        <v>123</v>
      </c>
      <c r="BE641" s="211">
        <f>IF(N641="základní",J641,0)</f>
        <v>0</v>
      </c>
      <c r="BF641" s="211">
        <f>IF(N641="snížená",J641,0)</f>
        <v>0</v>
      </c>
      <c r="BG641" s="211">
        <f>IF(N641="zákl. přenesená",J641,0)</f>
        <v>0</v>
      </c>
      <c r="BH641" s="211">
        <f>IF(N641="sníž. přenesená",J641,0)</f>
        <v>0</v>
      </c>
      <c r="BI641" s="211">
        <f>IF(N641="nulová",J641,0)</f>
        <v>0</v>
      </c>
      <c r="BJ641" s="19" t="s">
        <v>77</v>
      </c>
      <c r="BK641" s="211">
        <f>ROUND(I641*H641,2)</f>
        <v>0</v>
      </c>
      <c r="BL641" s="19" t="s">
        <v>228</v>
      </c>
      <c r="BM641" s="210" t="s">
        <v>841</v>
      </c>
    </row>
    <row r="642" s="2" customFormat="1">
      <c r="A642" s="40"/>
      <c r="B642" s="41"/>
      <c r="C642" s="42"/>
      <c r="D642" s="212" t="s">
        <v>132</v>
      </c>
      <c r="E642" s="42"/>
      <c r="F642" s="213" t="s">
        <v>842</v>
      </c>
      <c r="G642" s="42"/>
      <c r="H642" s="42"/>
      <c r="I642" s="214"/>
      <c r="J642" s="42"/>
      <c r="K642" s="42"/>
      <c r="L642" s="46"/>
      <c r="M642" s="215"/>
      <c r="N642" s="216"/>
      <c r="O642" s="86"/>
      <c r="P642" s="86"/>
      <c r="Q642" s="86"/>
      <c r="R642" s="86"/>
      <c r="S642" s="86"/>
      <c r="T642" s="87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T642" s="19" t="s">
        <v>132</v>
      </c>
      <c r="AU642" s="19" t="s">
        <v>79</v>
      </c>
    </row>
    <row r="643" s="2" customFormat="1">
      <c r="A643" s="40"/>
      <c r="B643" s="41"/>
      <c r="C643" s="42"/>
      <c r="D643" s="217" t="s">
        <v>134</v>
      </c>
      <c r="E643" s="42"/>
      <c r="F643" s="218" t="s">
        <v>843</v>
      </c>
      <c r="G643" s="42"/>
      <c r="H643" s="42"/>
      <c r="I643" s="214"/>
      <c r="J643" s="42"/>
      <c r="K643" s="42"/>
      <c r="L643" s="46"/>
      <c r="M643" s="215"/>
      <c r="N643" s="216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134</v>
      </c>
      <c r="AU643" s="19" t="s">
        <v>79</v>
      </c>
    </row>
    <row r="644" s="2" customFormat="1" ht="16.5" customHeight="1">
      <c r="A644" s="40"/>
      <c r="B644" s="41"/>
      <c r="C644" s="241" t="s">
        <v>844</v>
      </c>
      <c r="D644" s="241" t="s">
        <v>191</v>
      </c>
      <c r="E644" s="242" t="s">
        <v>845</v>
      </c>
      <c r="F644" s="243" t="s">
        <v>846</v>
      </c>
      <c r="G644" s="244" t="s">
        <v>462</v>
      </c>
      <c r="H644" s="245">
        <v>2</v>
      </c>
      <c r="I644" s="246"/>
      <c r="J644" s="247">
        <f>ROUND(I644*H644,2)</f>
        <v>0</v>
      </c>
      <c r="K644" s="243" t="s">
        <v>129</v>
      </c>
      <c r="L644" s="248"/>
      <c r="M644" s="249" t="s">
        <v>19</v>
      </c>
      <c r="N644" s="250" t="s">
        <v>43</v>
      </c>
      <c r="O644" s="86"/>
      <c r="P644" s="208">
        <f>O644*H644</f>
        <v>0</v>
      </c>
      <c r="Q644" s="208">
        <v>0</v>
      </c>
      <c r="R644" s="208">
        <f>Q644*H644</f>
        <v>0</v>
      </c>
      <c r="S644" s="208">
        <v>0</v>
      </c>
      <c r="T644" s="209">
        <f>S644*H644</f>
        <v>0</v>
      </c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R644" s="210" t="s">
        <v>371</v>
      </c>
      <c r="AT644" s="210" t="s">
        <v>191</v>
      </c>
      <c r="AU644" s="210" t="s">
        <v>79</v>
      </c>
      <c r="AY644" s="19" t="s">
        <v>123</v>
      </c>
      <c r="BE644" s="211">
        <f>IF(N644="základní",J644,0)</f>
        <v>0</v>
      </c>
      <c r="BF644" s="211">
        <f>IF(N644="snížená",J644,0)</f>
        <v>0</v>
      </c>
      <c r="BG644" s="211">
        <f>IF(N644="zákl. přenesená",J644,0)</f>
        <v>0</v>
      </c>
      <c r="BH644" s="211">
        <f>IF(N644="sníž. přenesená",J644,0)</f>
        <v>0</v>
      </c>
      <c r="BI644" s="211">
        <f>IF(N644="nulová",J644,0)</f>
        <v>0</v>
      </c>
      <c r="BJ644" s="19" t="s">
        <v>77</v>
      </c>
      <c r="BK644" s="211">
        <f>ROUND(I644*H644,2)</f>
        <v>0</v>
      </c>
      <c r="BL644" s="19" t="s">
        <v>228</v>
      </c>
      <c r="BM644" s="210" t="s">
        <v>847</v>
      </c>
    </row>
    <row r="645" s="2" customFormat="1">
      <c r="A645" s="40"/>
      <c r="B645" s="41"/>
      <c r="C645" s="42"/>
      <c r="D645" s="212" t="s">
        <v>132</v>
      </c>
      <c r="E645" s="42"/>
      <c r="F645" s="213" t="s">
        <v>846</v>
      </c>
      <c r="G645" s="42"/>
      <c r="H645" s="42"/>
      <c r="I645" s="214"/>
      <c r="J645" s="42"/>
      <c r="K645" s="42"/>
      <c r="L645" s="46"/>
      <c r="M645" s="215"/>
      <c r="N645" s="216"/>
      <c r="O645" s="86"/>
      <c r="P645" s="86"/>
      <c r="Q645" s="86"/>
      <c r="R645" s="86"/>
      <c r="S645" s="86"/>
      <c r="T645" s="87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T645" s="19" t="s">
        <v>132</v>
      </c>
      <c r="AU645" s="19" t="s">
        <v>79</v>
      </c>
    </row>
    <row r="646" s="2" customFormat="1" ht="24.15" customHeight="1">
      <c r="A646" s="40"/>
      <c r="B646" s="41"/>
      <c r="C646" s="199" t="s">
        <v>848</v>
      </c>
      <c r="D646" s="199" t="s">
        <v>125</v>
      </c>
      <c r="E646" s="200" t="s">
        <v>849</v>
      </c>
      <c r="F646" s="201" t="s">
        <v>850</v>
      </c>
      <c r="G646" s="202" t="s">
        <v>240</v>
      </c>
      <c r="H646" s="203">
        <v>18</v>
      </c>
      <c r="I646" s="204"/>
      <c r="J646" s="205">
        <f>ROUND(I646*H646,2)</f>
        <v>0</v>
      </c>
      <c r="K646" s="201" t="s">
        <v>129</v>
      </c>
      <c r="L646" s="46"/>
      <c r="M646" s="206" t="s">
        <v>19</v>
      </c>
      <c r="N646" s="207" t="s">
        <v>43</v>
      </c>
      <c r="O646" s="86"/>
      <c r="P646" s="208">
        <f>O646*H646</f>
        <v>0</v>
      </c>
      <c r="Q646" s="208">
        <v>0</v>
      </c>
      <c r="R646" s="208">
        <f>Q646*H646</f>
        <v>0</v>
      </c>
      <c r="S646" s="208">
        <v>0.00040000000000000002</v>
      </c>
      <c r="T646" s="209">
        <f>S646*H646</f>
        <v>0.0072000000000000007</v>
      </c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R646" s="210" t="s">
        <v>228</v>
      </c>
      <c r="AT646" s="210" t="s">
        <v>125</v>
      </c>
      <c r="AU646" s="210" t="s">
        <v>79</v>
      </c>
      <c r="AY646" s="19" t="s">
        <v>123</v>
      </c>
      <c r="BE646" s="211">
        <f>IF(N646="základní",J646,0)</f>
        <v>0</v>
      </c>
      <c r="BF646" s="211">
        <f>IF(N646="snížená",J646,0)</f>
        <v>0</v>
      </c>
      <c r="BG646" s="211">
        <f>IF(N646="zákl. přenesená",J646,0)</f>
        <v>0</v>
      </c>
      <c r="BH646" s="211">
        <f>IF(N646="sníž. přenesená",J646,0)</f>
        <v>0</v>
      </c>
      <c r="BI646" s="211">
        <f>IF(N646="nulová",J646,0)</f>
        <v>0</v>
      </c>
      <c r="BJ646" s="19" t="s">
        <v>77</v>
      </c>
      <c r="BK646" s="211">
        <f>ROUND(I646*H646,2)</f>
        <v>0</v>
      </c>
      <c r="BL646" s="19" t="s">
        <v>228</v>
      </c>
      <c r="BM646" s="210" t="s">
        <v>851</v>
      </c>
    </row>
    <row r="647" s="2" customFormat="1">
      <c r="A647" s="40"/>
      <c r="B647" s="41"/>
      <c r="C647" s="42"/>
      <c r="D647" s="212" t="s">
        <v>132</v>
      </c>
      <c r="E647" s="42"/>
      <c r="F647" s="213" t="s">
        <v>852</v>
      </c>
      <c r="G647" s="42"/>
      <c r="H647" s="42"/>
      <c r="I647" s="214"/>
      <c r="J647" s="42"/>
      <c r="K647" s="42"/>
      <c r="L647" s="46"/>
      <c r="M647" s="215"/>
      <c r="N647" s="216"/>
      <c r="O647" s="86"/>
      <c r="P647" s="86"/>
      <c r="Q647" s="86"/>
      <c r="R647" s="86"/>
      <c r="S647" s="86"/>
      <c r="T647" s="87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T647" s="19" t="s">
        <v>132</v>
      </c>
      <c r="AU647" s="19" t="s">
        <v>79</v>
      </c>
    </row>
    <row r="648" s="2" customFormat="1">
      <c r="A648" s="40"/>
      <c r="B648" s="41"/>
      <c r="C648" s="42"/>
      <c r="D648" s="217" t="s">
        <v>134</v>
      </c>
      <c r="E648" s="42"/>
      <c r="F648" s="218" t="s">
        <v>853</v>
      </c>
      <c r="G648" s="42"/>
      <c r="H648" s="42"/>
      <c r="I648" s="214"/>
      <c r="J648" s="42"/>
      <c r="K648" s="42"/>
      <c r="L648" s="46"/>
      <c r="M648" s="215"/>
      <c r="N648" s="216"/>
      <c r="O648" s="86"/>
      <c r="P648" s="86"/>
      <c r="Q648" s="86"/>
      <c r="R648" s="86"/>
      <c r="S648" s="86"/>
      <c r="T648" s="87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T648" s="19" t="s">
        <v>134</v>
      </c>
      <c r="AU648" s="19" t="s">
        <v>79</v>
      </c>
    </row>
    <row r="649" s="2" customFormat="1" ht="24.15" customHeight="1">
      <c r="A649" s="40"/>
      <c r="B649" s="41"/>
      <c r="C649" s="199" t="s">
        <v>854</v>
      </c>
      <c r="D649" s="199" t="s">
        <v>125</v>
      </c>
      <c r="E649" s="200" t="s">
        <v>855</v>
      </c>
      <c r="F649" s="201" t="s">
        <v>856</v>
      </c>
      <c r="G649" s="202" t="s">
        <v>462</v>
      </c>
      <c r="H649" s="203">
        <v>1</v>
      </c>
      <c r="I649" s="204"/>
      <c r="J649" s="205">
        <f>ROUND(I649*H649,2)</f>
        <v>0</v>
      </c>
      <c r="K649" s="201" t="s">
        <v>129</v>
      </c>
      <c r="L649" s="46"/>
      <c r="M649" s="206" t="s">
        <v>19</v>
      </c>
      <c r="N649" s="207" t="s">
        <v>43</v>
      </c>
      <c r="O649" s="86"/>
      <c r="P649" s="208">
        <f>O649*H649</f>
        <v>0</v>
      </c>
      <c r="Q649" s="208">
        <v>0</v>
      </c>
      <c r="R649" s="208">
        <f>Q649*H649</f>
        <v>0</v>
      </c>
      <c r="S649" s="208">
        <v>0</v>
      </c>
      <c r="T649" s="209">
        <f>S649*H649</f>
        <v>0</v>
      </c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R649" s="210" t="s">
        <v>228</v>
      </c>
      <c r="AT649" s="210" t="s">
        <v>125</v>
      </c>
      <c r="AU649" s="210" t="s">
        <v>79</v>
      </c>
      <c r="AY649" s="19" t="s">
        <v>123</v>
      </c>
      <c r="BE649" s="211">
        <f>IF(N649="základní",J649,0)</f>
        <v>0</v>
      </c>
      <c r="BF649" s="211">
        <f>IF(N649="snížená",J649,0)</f>
        <v>0</v>
      </c>
      <c r="BG649" s="211">
        <f>IF(N649="zákl. přenesená",J649,0)</f>
        <v>0</v>
      </c>
      <c r="BH649" s="211">
        <f>IF(N649="sníž. přenesená",J649,0)</f>
        <v>0</v>
      </c>
      <c r="BI649" s="211">
        <f>IF(N649="nulová",J649,0)</f>
        <v>0</v>
      </c>
      <c r="BJ649" s="19" t="s">
        <v>77</v>
      </c>
      <c r="BK649" s="211">
        <f>ROUND(I649*H649,2)</f>
        <v>0</v>
      </c>
      <c r="BL649" s="19" t="s">
        <v>228</v>
      </c>
      <c r="BM649" s="210" t="s">
        <v>857</v>
      </c>
    </row>
    <row r="650" s="2" customFormat="1">
      <c r="A650" s="40"/>
      <c r="B650" s="41"/>
      <c r="C650" s="42"/>
      <c r="D650" s="212" t="s">
        <v>132</v>
      </c>
      <c r="E650" s="42"/>
      <c r="F650" s="213" t="s">
        <v>858</v>
      </c>
      <c r="G650" s="42"/>
      <c r="H650" s="42"/>
      <c r="I650" s="214"/>
      <c r="J650" s="42"/>
      <c r="K650" s="42"/>
      <c r="L650" s="46"/>
      <c r="M650" s="215"/>
      <c r="N650" s="216"/>
      <c r="O650" s="86"/>
      <c r="P650" s="86"/>
      <c r="Q650" s="86"/>
      <c r="R650" s="86"/>
      <c r="S650" s="86"/>
      <c r="T650" s="87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T650" s="19" t="s">
        <v>132</v>
      </c>
      <c r="AU650" s="19" t="s">
        <v>79</v>
      </c>
    </row>
    <row r="651" s="2" customFormat="1">
      <c r="A651" s="40"/>
      <c r="B651" s="41"/>
      <c r="C651" s="42"/>
      <c r="D651" s="217" t="s">
        <v>134</v>
      </c>
      <c r="E651" s="42"/>
      <c r="F651" s="218" t="s">
        <v>859</v>
      </c>
      <c r="G651" s="42"/>
      <c r="H651" s="42"/>
      <c r="I651" s="214"/>
      <c r="J651" s="42"/>
      <c r="K651" s="42"/>
      <c r="L651" s="46"/>
      <c r="M651" s="215"/>
      <c r="N651" s="216"/>
      <c r="O651" s="86"/>
      <c r="P651" s="86"/>
      <c r="Q651" s="86"/>
      <c r="R651" s="86"/>
      <c r="S651" s="86"/>
      <c r="T651" s="87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T651" s="19" t="s">
        <v>134</v>
      </c>
      <c r="AU651" s="19" t="s">
        <v>79</v>
      </c>
    </row>
    <row r="652" s="2" customFormat="1" ht="16.5" customHeight="1">
      <c r="A652" s="40"/>
      <c r="B652" s="41"/>
      <c r="C652" s="199" t="s">
        <v>860</v>
      </c>
      <c r="D652" s="199" t="s">
        <v>125</v>
      </c>
      <c r="E652" s="200" t="s">
        <v>861</v>
      </c>
      <c r="F652" s="201" t="s">
        <v>862</v>
      </c>
      <c r="G652" s="202" t="s">
        <v>462</v>
      </c>
      <c r="H652" s="203">
        <v>2</v>
      </c>
      <c r="I652" s="204"/>
      <c r="J652" s="205">
        <f>ROUND(I652*H652,2)</f>
        <v>0</v>
      </c>
      <c r="K652" s="201" t="s">
        <v>129</v>
      </c>
      <c r="L652" s="46"/>
      <c r="M652" s="206" t="s">
        <v>19</v>
      </c>
      <c r="N652" s="207" t="s">
        <v>43</v>
      </c>
      <c r="O652" s="86"/>
      <c r="P652" s="208">
        <f>O652*H652</f>
        <v>0</v>
      </c>
      <c r="Q652" s="208">
        <v>0</v>
      </c>
      <c r="R652" s="208">
        <f>Q652*H652</f>
        <v>0</v>
      </c>
      <c r="S652" s="208">
        <v>0</v>
      </c>
      <c r="T652" s="209">
        <f>S652*H652</f>
        <v>0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0" t="s">
        <v>228</v>
      </c>
      <c r="AT652" s="210" t="s">
        <v>125</v>
      </c>
      <c r="AU652" s="210" t="s">
        <v>79</v>
      </c>
      <c r="AY652" s="19" t="s">
        <v>123</v>
      </c>
      <c r="BE652" s="211">
        <f>IF(N652="základní",J652,0)</f>
        <v>0</v>
      </c>
      <c r="BF652" s="211">
        <f>IF(N652="snížená",J652,0)</f>
        <v>0</v>
      </c>
      <c r="BG652" s="211">
        <f>IF(N652="zákl. přenesená",J652,0)</f>
        <v>0</v>
      </c>
      <c r="BH652" s="211">
        <f>IF(N652="sníž. přenesená",J652,0)</f>
        <v>0</v>
      </c>
      <c r="BI652" s="211">
        <f>IF(N652="nulová",J652,0)</f>
        <v>0</v>
      </c>
      <c r="BJ652" s="19" t="s">
        <v>77</v>
      </c>
      <c r="BK652" s="211">
        <f>ROUND(I652*H652,2)</f>
        <v>0</v>
      </c>
      <c r="BL652" s="19" t="s">
        <v>228</v>
      </c>
      <c r="BM652" s="210" t="s">
        <v>863</v>
      </c>
    </row>
    <row r="653" s="2" customFormat="1">
      <c r="A653" s="40"/>
      <c r="B653" s="41"/>
      <c r="C653" s="42"/>
      <c r="D653" s="212" t="s">
        <v>132</v>
      </c>
      <c r="E653" s="42"/>
      <c r="F653" s="213" t="s">
        <v>862</v>
      </c>
      <c r="G653" s="42"/>
      <c r="H653" s="42"/>
      <c r="I653" s="214"/>
      <c r="J653" s="42"/>
      <c r="K653" s="42"/>
      <c r="L653" s="46"/>
      <c r="M653" s="215"/>
      <c r="N653" s="216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132</v>
      </c>
      <c r="AU653" s="19" t="s">
        <v>79</v>
      </c>
    </row>
    <row r="654" s="2" customFormat="1">
      <c r="A654" s="40"/>
      <c r="B654" s="41"/>
      <c r="C654" s="42"/>
      <c r="D654" s="217" t="s">
        <v>134</v>
      </c>
      <c r="E654" s="42"/>
      <c r="F654" s="218" t="s">
        <v>864</v>
      </c>
      <c r="G654" s="42"/>
      <c r="H654" s="42"/>
      <c r="I654" s="214"/>
      <c r="J654" s="42"/>
      <c r="K654" s="42"/>
      <c r="L654" s="46"/>
      <c r="M654" s="215"/>
      <c r="N654" s="216"/>
      <c r="O654" s="86"/>
      <c r="P654" s="86"/>
      <c r="Q654" s="86"/>
      <c r="R654" s="86"/>
      <c r="S654" s="86"/>
      <c r="T654" s="87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T654" s="19" t="s">
        <v>134</v>
      </c>
      <c r="AU654" s="19" t="s">
        <v>79</v>
      </c>
    </row>
    <row r="655" s="2" customFormat="1" ht="24.15" customHeight="1">
      <c r="A655" s="40"/>
      <c r="B655" s="41"/>
      <c r="C655" s="199" t="s">
        <v>865</v>
      </c>
      <c r="D655" s="199" t="s">
        <v>125</v>
      </c>
      <c r="E655" s="200" t="s">
        <v>866</v>
      </c>
      <c r="F655" s="201" t="s">
        <v>867</v>
      </c>
      <c r="G655" s="202" t="s">
        <v>179</v>
      </c>
      <c r="H655" s="203">
        <v>0.014999999999999999</v>
      </c>
      <c r="I655" s="204"/>
      <c r="J655" s="205">
        <f>ROUND(I655*H655,2)</f>
        <v>0</v>
      </c>
      <c r="K655" s="201" t="s">
        <v>129</v>
      </c>
      <c r="L655" s="46"/>
      <c r="M655" s="206" t="s">
        <v>19</v>
      </c>
      <c r="N655" s="207" t="s">
        <v>43</v>
      </c>
      <c r="O655" s="86"/>
      <c r="P655" s="208">
        <f>O655*H655</f>
        <v>0</v>
      </c>
      <c r="Q655" s="208">
        <v>0</v>
      </c>
      <c r="R655" s="208">
        <f>Q655*H655</f>
        <v>0</v>
      </c>
      <c r="S655" s="208">
        <v>0</v>
      </c>
      <c r="T655" s="209">
        <f>S655*H655</f>
        <v>0</v>
      </c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R655" s="210" t="s">
        <v>228</v>
      </c>
      <c r="AT655" s="210" t="s">
        <v>125</v>
      </c>
      <c r="AU655" s="210" t="s">
        <v>79</v>
      </c>
      <c r="AY655" s="19" t="s">
        <v>123</v>
      </c>
      <c r="BE655" s="211">
        <f>IF(N655="základní",J655,0)</f>
        <v>0</v>
      </c>
      <c r="BF655" s="211">
        <f>IF(N655="snížená",J655,0)</f>
        <v>0</v>
      </c>
      <c r="BG655" s="211">
        <f>IF(N655="zákl. přenesená",J655,0)</f>
        <v>0</v>
      </c>
      <c r="BH655" s="211">
        <f>IF(N655="sníž. přenesená",J655,0)</f>
        <v>0</v>
      </c>
      <c r="BI655" s="211">
        <f>IF(N655="nulová",J655,0)</f>
        <v>0</v>
      </c>
      <c r="BJ655" s="19" t="s">
        <v>77</v>
      </c>
      <c r="BK655" s="211">
        <f>ROUND(I655*H655,2)</f>
        <v>0</v>
      </c>
      <c r="BL655" s="19" t="s">
        <v>228</v>
      </c>
      <c r="BM655" s="210" t="s">
        <v>868</v>
      </c>
    </row>
    <row r="656" s="2" customFormat="1">
      <c r="A656" s="40"/>
      <c r="B656" s="41"/>
      <c r="C656" s="42"/>
      <c r="D656" s="212" t="s">
        <v>132</v>
      </c>
      <c r="E656" s="42"/>
      <c r="F656" s="213" t="s">
        <v>869</v>
      </c>
      <c r="G656" s="42"/>
      <c r="H656" s="42"/>
      <c r="I656" s="214"/>
      <c r="J656" s="42"/>
      <c r="K656" s="42"/>
      <c r="L656" s="46"/>
      <c r="M656" s="215"/>
      <c r="N656" s="216"/>
      <c r="O656" s="86"/>
      <c r="P656" s="86"/>
      <c r="Q656" s="86"/>
      <c r="R656" s="86"/>
      <c r="S656" s="86"/>
      <c r="T656" s="87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T656" s="19" t="s">
        <v>132</v>
      </c>
      <c r="AU656" s="19" t="s">
        <v>79</v>
      </c>
    </row>
    <row r="657" s="2" customFormat="1">
      <c r="A657" s="40"/>
      <c r="B657" s="41"/>
      <c r="C657" s="42"/>
      <c r="D657" s="217" t="s">
        <v>134</v>
      </c>
      <c r="E657" s="42"/>
      <c r="F657" s="218" t="s">
        <v>870</v>
      </c>
      <c r="G657" s="42"/>
      <c r="H657" s="42"/>
      <c r="I657" s="214"/>
      <c r="J657" s="42"/>
      <c r="K657" s="42"/>
      <c r="L657" s="46"/>
      <c r="M657" s="215"/>
      <c r="N657" s="216"/>
      <c r="O657" s="86"/>
      <c r="P657" s="86"/>
      <c r="Q657" s="86"/>
      <c r="R657" s="86"/>
      <c r="S657" s="86"/>
      <c r="T657" s="87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T657" s="19" t="s">
        <v>134</v>
      </c>
      <c r="AU657" s="19" t="s">
        <v>79</v>
      </c>
    </row>
    <row r="658" s="2" customFormat="1" ht="24.15" customHeight="1">
      <c r="A658" s="40"/>
      <c r="B658" s="41"/>
      <c r="C658" s="199" t="s">
        <v>871</v>
      </c>
      <c r="D658" s="199" t="s">
        <v>125</v>
      </c>
      <c r="E658" s="200" t="s">
        <v>872</v>
      </c>
      <c r="F658" s="201" t="s">
        <v>873</v>
      </c>
      <c r="G658" s="202" t="s">
        <v>179</v>
      </c>
      <c r="H658" s="203">
        <v>0.014999999999999999</v>
      </c>
      <c r="I658" s="204"/>
      <c r="J658" s="205">
        <f>ROUND(I658*H658,2)</f>
        <v>0</v>
      </c>
      <c r="K658" s="201" t="s">
        <v>129</v>
      </c>
      <c r="L658" s="46"/>
      <c r="M658" s="206" t="s">
        <v>19</v>
      </c>
      <c r="N658" s="207" t="s">
        <v>43</v>
      </c>
      <c r="O658" s="86"/>
      <c r="P658" s="208">
        <f>O658*H658</f>
        <v>0</v>
      </c>
      <c r="Q658" s="208">
        <v>0</v>
      </c>
      <c r="R658" s="208">
        <f>Q658*H658</f>
        <v>0</v>
      </c>
      <c r="S658" s="208">
        <v>0</v>
      </c>
      <c r="T658" s="209">
        <f>S658*H658</f>
        <v>0</v>
      </c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R658" s="210" t="s">
        <v>228</v>
      </c>
      <c r="AT658" s="210" t="s">
        <v>125</v>
      </c>
      <c r="AU658" s="210" t="s">
        <v>79</v>
      </c>
      <c r="AY658" s="19" t="s">
        <v>123</v>
      </c>
      <c r="BE658" s="211">
        <f>IF(N658="základní",J658,0)</f>
        <v>0</v>
      </c>
      <c r="BF658" s="211">
        <f>IF(N658="snížená",J658,0)</f>
        <v>0</v>
      </c>
      <c r="BG658" s="211">
        <f>IF(N658="zákl. přenesená",J658,0)</f>
        <v>0</v>
      </c>
      <c r="BH658" s="211">
        <f>IF(N658="sníž. přenesená",J658,0)</f>
        <v>0</v>
      </c>
      <c r="BI658" s="211">
        <f>IF(N658="nulová",J658,0)</f>
        <v>0</v>
      </c>
      <c r="BJ658" s="19" t="s">
        <v>77</v>
      </c>
      <c r="BK658" s="211">
        <f>ROUND(I658*H658,2)</f>
        <v>0</v>
      </c>
      <c r="BL658" s="19" t="s">
        <v>228</v>
      </c>
      <c r="BM658" s="210" t="s">
        <v>874</v>
      </c>
    </row>
    <row r="659" s="2" customFormat="1">
      <c r="A659" s="40"/>
      <c r="B659" s="41"/>
      <c r="C659" s="42"/>
      <c r="D659" s="212" t="s">
        <v>132</v>
      </c>
      <c r="E659" s="42"/>
      <c r="F659" s="213" t="s">
        <v>875</v>
      </c>
      <c r="G659" s="42"/>
      <c r="H659" s="42"/>
      <c r="I659" s="214"/>
      <c r="J659" s="42"/>
      <c r="K659" s="42"/>
      <c r="L659" s="46"/>
      <c r="M659" s="215"/>
      <c r="N659" s="216"/>
      <c r="O659" s="86"/>
      <c r="P659" s="86"/>
      <c r="Q659" s="86"/>
      <c r="R659" s="86"/>
      <c r="S659" s="86"/>
      <c r="T659" s="87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T659" s="19" t="s">
        <v>132</v>
      </c>
      <c r="AU659" s="19" t="s">
        <v>79</v>
      </c>
    </row>
    <row r="660" s="2" customFormat="1">
      <c r="A660" s="40"/>
      <c r="B660" s="41"/>
      <c r="C660" s="42"/>
      <c r="D660" s="217" t="s">
        <v>134</v>
      </c>
      <c r="E660" s="42"/>
      <c r="F660" s="218" t="s">
        <v>876</v>
      </c>
      <c r="G660" s="42"/>
      <c r="H660" s="42"/>
      <c r="I660" s="214"/>
      <c r="J660" s="42"/>
      <c r="K660" s="42"/>
      <c r="L660" s="46"/>
      <c r="M660" s="215"/>
      <c r="N660" s="216"/>
      <c r="O660" s="86"/>
      <c r="P660" s="86"/>
      <c r="Q660" s="86"/>
      <c r="R660" s="86"/>
      <c r="S660" s="86"/>
      <c r="T660" s="87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T660" s="19" t="s">
        <v>134</v>
      </c>
      <c r="AU660" s="19" t="s">
        <v>79</v>
      </c>
    </row>
    <row r="661" s="12" customFormat="1" ht="22.8" customHeight="1">
      <c r="A661" s="12"/>
      <c r="B661" s="183"/>
      <c r="C661" s="184"/>
      <c r="D661" s="185" t="s">
        <v>71</v>
      </c>
      <c r="E661" s="197" t="s">
        <v>877</v>
      </c>
      <c r="F661" s="197" t="s">
        <v>878</v>
      </c>
      <c r="G661" s="184"/>
      <c r="H661" s="184"/>
      <c r="I661" s="187"/>
      <c r="J661" s="198">
        <f>BK661</f>
        <v>0</v>
      </c>
      <c r="K661" s="184"/>
      <c r="L661" s="189"/>
      <c r="M661" s="190"/>
      <c r="N661" s="191"/>
      <c r="O661" s="191"/>
      <c r="P661" s="192">
        <f>SUM(P662:P678)</f>
        <v>0</v>
      </c>
      <c r="Q661" s="191"/>
      <c r="R661" s="192">
        <f>SUM(R662:R678)</f>
        <v>0</v>
      </c>
      <c r="S661" s="191"/>
      <c r="T661" s="193">
        <f>SUM(T662:T678)</f>
        <v>0.1366</v>
      </c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R661" s="194" t="s">
        <v>79</v>
      </c>
      <c r="AT661" s="195" t="s">
        <v>71</v>
      </c>
      <c r="AU661" s="195" t="s">
        <v>77</v>
      </c>
      <c r="AY661" s="194" t="s">
        <v>123</v>
      </c>
      <c r="BK661" s="196">
        <f>SUM(BK662:BK678)</f>
        <v>0</v>
      </c>
    </row>
    <row r="662" s="2" customFormat="1" ht="24.15" customHeight="1">
      <c r="A662" s="40"/>
      <c r="B662" s="41"/>
      <c r="C662" s="199" t="s">
        <v>879</v>
      </c>
      <c r="D662" s="199" t="s">
        <v>125</v>
      </c>
      <c r="E662" s="200" t="s">
        <v>880</v>
      </c>
      <c r="F662" s="201" t="s">
        <v>881</v>
      </c>
      <c r="G662" s="202" t="s">
        <v>462</v>
      </c>
      <c r="H662" s="203">
        <v>6</v>
      </c>
      <c r="I662" s="204"/>
      <c r="J662" s="205">
        <f>ROUND(I662*H662,2)</f>
        <v>0</v>
      </c>
      <c r="K662" s="201" t="s">
        <v>129</v>
      </c>
      <c r="L662" s="46"/>
      <c r="M662" s="206" t="s">
        <v>19</v>
      </c>
      <c r="N662" s="207" t="s">
        <v>43</v>
      </c>
      <c r="O662" s="86"/>
      <c r="P662" s="208">
        <f>O662*H662</f>
        <v>0</v>
      </c>
      <c r="Q662" s="208">
        <v>0</v>
      </c>
      <c r="R662" s="208">
        <f>Q662*H662</f>
        <v>0</v>
      </c>
      <c r="S662" s="208">
        <v>0.00010000000000000001</v>
      </c>
      <c r="T662" s="209">
        <f>S662*H662</f>
        <v>0.00060000000000000006</v>
      </c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R662" s="210" t="s">
        <v>228</v>
      </c>
      <c r="AT662" s="210" t="s">
        <v>125</v>
      </c>
      <c r="AU662" s="210" t="s">
        <v>79</v>
      </c>
      <c r="AY662" s="19" t="s">
        <v>123</v>
      </c>
      <c r="BE662" s="211">
        <f>IF(N662="základní",J662,0)</f>
        <v>0</v>
      </c>
      <c r="BF662" s="211">
        <f>IF(N662="snížená",J662,0)</f>
        <v>0</v>
      </c>
      <c r="BG662" s="211">
        <f>IF(N662="zákl. přenesená",J662,0)</f>
        <v>0</v>
      </c>
      <c r="BH662" s="211">
        <f>IF(N662="sníž. přenesená",J662,0)</f>
        <v>0</v>
      </c>
      <c r="BI662" s="211">
        <f>IF(N662="nulová",J662,0)</f>
        <v>0</v>
      </c>
      <c r="BJ662" s="19" t="s">
        <v>77</v>
      </c>
      <c r="BK662" s="211">
        <f>ROUND(I662*H662,2)</f>
        <v>0</v>
      </c>
      <c r="BL662" s="19" t="s">
        <v>228</v>
      </c>
      <c r="BM662" s="210" t="s">
        <v>882</v>
      </c>
    </row>
    <row r="663" s="2" customFormat="1">
      <c r="A663" s="40"/>
      <c r="B663" s="41"/>
      <c r="C663" s="42"/>
      <c r="D663" s="212" t="s">
        <v>132</v>
      </c>
      <c r="E663" s="42"/>
      <c r="F663" s="213" t="s">
        <v>883</v>
      </c>
      <c r="G663" s="42"/>
      <c r="H663" s="42"/>
      <c r="I663" s="214"/>
      <c r="J663" s="42"/>
      <c r="K663" s="42"/>
      <c r="L663" s="46"/>
      <c r="M663" s="215"/>
      <c r="N663" s="216"/>
      <c r="O663" s="86"/>
      <c r="P663" s="86"/>
      <c r="Q663" s="86"/>
      <c r="R663" s="86"/>
      <c r="S663" s="86"/>
      <c r="T663" s="87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T663" s="19" t="s">
        <v>132</v>
      </c>
      <c r="AU663" s="19" t="s">
        <v>79</v>
      </c>
    </row>
    <row r="664" s="2" customFormat="1">
      <c r="A664" s="40"/>
      <c r="B664" s="41"/>
      <c r="C664" s="42"/>
      <c r="D664" s="217" t="s">
        <v>134</v>
      </c>
      <c r="E664" s="42"/>
      <c r="F664" s="218" t="s">
        <v>884</v>
      </c>
      <c r="G664" s="42"/>
      <c r="H664" s="42"/>
      <c r="I664" s="214"/>
      <c r="J664" s="42"/>
      <c r="K664" s="42"/>
      <c r="L664" s="46"/>
      <c r="M664" s="215"/>
      <c r="N664" s="216"/>
      <c r="O664" s="86"/>
      <c r="P664" s="86"/>
      <c r="Q664" s="86"/>
      <c r="R664" s="86"/>
      <c r="S664" s="86"/>
      <c r="T664" s="87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T664" s="19" t="s">
        <v>134</v>
      </c>
      <c r="AU664" s="19" t="s">
        <v>79</v>
      </c>
    </row>
    <row r="665" s="2" customFormat="1" ht="24.15" customHeight="1">
      <c r="A665" s="40"/>
      <c r="B665" s="41"/>
      <c r="C665" s="199" t="s">
        <v>885</v>
      </c>
      <c r="D665" s="199" t="s">
        <v>125</v>
      </c>
      <c r="E665" s="200" t="s">
        <v>886</v>
      </c>
      <c r="F665" s="201" t="s">
        <v>887</v>
      </c>
      <c r="G665" s="202" t="s">
        <v>462</v>
      </c>
      <c r="H665" s="203">
        <v>4</v>
      </c>
      <c r="I665" s="204"/>
      <c r="J665" s="205">
        <f>ROUND(I665*H665,2)</f>
        <v>0</v>
      </c>
      <c r="K665" s="201" t="s">
        <v>129</v>
      </c>
      <c r="L665" s="46"/>
      <c r="M665" s="206" t="s">
        <v>19</v>
      </c>
      <c r="N665" s="207" t="s">
        <v>43</v>
      </c>
      <c r="O665" s="86"/>
      <c r="P665" s="208">
        <f>O665*H665</f>
        <v>0</v>
      </c>
      <c r="Q665" s="208">
        <v>0</v>
      </c>
      <c r="R665" s="208">
        <f>Q665*H665</f>
        <v>0</v>
      </c>
      <c r="S665" s="208">
        <v>0</v>
      </c>
      <c r="T665" s="209">
        <f>S665*H665</f>
        <v>0</v>
      </c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R665" s="210" t="s">
        <v>228</v>
      </c>
      <c r="AT665" s="210" t="s">
        <v>125</v>
      </c>
      <c r="AU665" s="210" t="s">
        <v>79</v>
      </c>
      <c r="AY665" s="19" t="s">
        <v>123</v>
      </c>
      <c r="BE665" s="211">
        <f>IF(N665="základní",J665,0)</f>
        <v>0</v>
      </c>
      <c r="BF665" s="211">
        <f>IF(N665="snížená",J665,0)</f>
        <v>0</v>
      </c>
      <c r="BG665" s="211">
        <f>IF(N665="zákl. přenesená",J665,0)</f>
        <v>0</v>
      </c>
      <c r="BH665" s="211">
        <f>IF(N665="sníž. přenesená",J665,0)</f>
        <v>0</v>
      </c>
      <c r="BI665" s="211">
        <f>IF(N665="nulová",J665,0)</f>
        <v>0</v>
      </c>
      <c r="BJ665" s="19" t="s">
        <v>77</v>
      </c>
      <c r="BK665" s="211">
        <f>ROUND(I665*H665,2)</f>
        <v>0</v>
      </c>
      <c r="BL665" s="19" t="s">
        <v>228</v>
      </c>
      <c r="BM665" s="210" t="s">
        <v>888</v>
      </c>
    </row>
    <row r="666" s="2" customFormat="1">
      <c r="A666" s="40"/>
      <c r="B666" s="41"/>
      <c r="C666" s="42"/>
      <c r="D666" s="212" t="s">
        <v>132</v>
      </c>
      <c r="E666" s="42"/>
      <c r="F666" s="213" t="s">
        <v>889</v>
      </c>
      <c r="G666" s="42"/>
      <c r="H666" s="42"/>
      <c r="I666" s="214"/>
      <c r="J666" s="42"/>
      <c r="K666" s="42"/>
      <c r="L666" s="46"/>
      <c r="M666" s="215"/>
      <c r="N666" s="216"/>
      <c r="O666" s="86"/>
      <c r="P666" s="86"/>
      <c r="Q666" s="86"/>
      <c r="R666" s="86"/>
      <c r="S666" s="86"/>
      <c r="T666" s="87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T666" s="19" t="s">
        <v>132</v>
      </c>
      <c r="AU666" s="19" t="s">
        <v>79</v>
      </c>
    </row>
    <row r="667" s="2" customFormat="1">
      <c r="A667" s="40"/>
      <c r="B667" s="41"/>
      <c r="C667" s="42"/>
      <c r="D667" s="217" t="s">
        <v>134</v>
      </c>
      <c r="E667" s="42"/>
      <c r="F667" s="218" t="s">
        <v>890</v>
      </c>
      <c r="G667" s="42"/>
      <c r="H667" s="42"/>
      <c r="I667" s="214"/>
      <c r="J667" s="42"/>
      <c r="K667" s="42"/>
      <c r="L667" s="46"/>
      <c r="M667" s="215"/>
      <c r="N667" s="216"/>
      <c r="O667" s="86"/>
      <c r="P667" s="86"/>
      <c r="Q667" s="86"/>
      <c r="R667" s="86"/>
      <c r="S667" s="86"/>
      <c r="T667" s="87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T667" s="19" t="s">
        <v>134</v>
      </c>
      <c r="AU667" s="19" t="s">
        <v>79</v>
      </c>
    </row>
    <row r="668" s="2" customFormat="1" ht="37.8" customHeight="1">
      <c r="A668" s="40"/>
      <c r="B668" s="41"/>
      <c r="C668" s="199" t="s">
        <v>891</v>
      </c>
      <c r="D668" s="199" t="s">
        <v>125</v>
      </c>
      <c r="E668" s="200" t="s">
        <v>892</v>
      </c>
      <c r="F668" s="201" t="s">
        <v>893</v>
      </c>
      <c r="G668" s="202" t="s">
        <v>781</v>
      </c>
      <c r="H668" s="203">
        <v>1</v>
      </c>
      <c r="I668" s="204"/>
      <c r="J668" s="205">
        <f>ROUND(I668*H668,2)</f>
        <v>0</v>
      </c>
      <c r="K668" s="201" t="s">
        <v>782</v>
      </c>
      <c r="L668" s="46"/>
      <c r="M668" s="206" t="s">
        <v>19</v>
      </c>
      <c r="N668" s="207" t="s">
        <v>43</v>
      </c>
      <c r="O668" s="86"/>
      <c r="P668" s="208">
        <f>O668*H668</f>
        <v>0</v>
      </c>
      <c r="Q668" s="208">
        <v>0</v>
      </c>
      <c r="R668" s="208">
        <f>Q668*H668</f>
        <v>0</v>
      </c>
      <c r="S668" s="208">
        <v>0</v>
      </c>
      <c r="T668" s="209">
        <f>S668*H668</f>
        <v>0</v>
      </c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R668" s="210" t="s">
        <v>228</v>
      </c>
      <c r="AT668" s="210" t="s">
        <v>125</v>
      </c>
      <c r="AU668" s="210" t="s">
        <v>79</v>
      </c>
      <c r="AY668" s="19" t="s">
        <v>123</v>
      </c>
      <c r="BE668" s="211">
        <f>IF(N668="základní",J668,0)</f>
        <v>0</v>
      </c>
      <c r="BF668" s="211">
        <f>IF(N668="snížená",J668,0)</f>
        <v>0</v>
      </c>
      <c r="BG668" s="211">
        <f>IF(N668="zákl. přenesená",J668,0)</f>
        <v>0</v>
      </c>
      <c r="BH668" s="211">
        <f>IF(N668="sníž. přenesená",J668,0)</f>
        <v>0</v>
      </c>
      <c r="BI668" s="211">
        <f>IF(N668="nulová",J668,0)</f>
        <v>0</v>
      </c>
      <c r="BJ668" s="19" t="s">
        <v>77</v>
      </c>
      <c r="BK668" s="211">
        <f>ROUND(I668*H668,2)</f>
        <v>0</v>
      </c>
      <c r="BL668" s="19" t="s">
        <v>228</v>
      </c>
      <c r="BM668" s="210" t="s">
        <v>894</v>
      </c>
    </row>
    <row r="669" s="2" customFormat="1">
      <c r="A669" s="40"/>
      <c r="B669" s="41"/>
      <c r="C669" s="42"/>
      <c r="D669" s="212" t="s">
        <v>132</v>
      </c>
      <c r="E669" s="42"/>
      <c r="F669" s="213" t="s">
        <v>893</v>
      </c>
      <c r="G669" s="42"/>
      <c r="H669" s="42"/>
      <c r="I669" s="214"/>
      <c r="J669" s="42"/>
      <c r="K669" s="42"/>
      <c r="L669" s="46"/>
      <c r="M669" s="215"/>
      <c r="N669" s="216"/>
      <c r="O669" s="86"/>
      <c r="P669" s="86"/>
      <c r="Q669" s="86"/>
      <c r="R669" s="86"/>
      <c r="S669" s="86"/>
      <c r="T669" s="87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T669" s="19" t="s">
        <v>132</v>
      </c>
      <c r="AU669" s="19" t="s">
        <v>79</v>
      </c>
    </row>
    <row r="670" s="2" customFormat="1" ht="24.15" customHeight="1">
      <c r="A670" s="40"/>
      <c r="B670" s="41"/>
      <c r="C670" s="199" t="s">
        <v>895</v>
      </c>
      <c r="D670" s="199" t="s">
        <v>125</v>
      </c>
      <c r="E670" s="200" t="s">
        <v>896</v>
      </c>
      <c r="F670" s="201" t="s">
        <v>897</v>
      </c>
      <c r="G670" s="202" t="s">
        <v>462</v>
      </c>
      <c r="H670" s="203">
        <v>4</v>
      </c>
      <c r="I670" s="204"/>
      <c r="J670" s="205">
        <f>ROUND(I670*H670,2)</f>
        <v>0</v>
      </c>
      <c r="K670" s="201" t="s">
        <v>129</v>
      </c>
      <c r="L670" s="46"/>
      <c r="M670" s="206" t="s">
        <v>19</v>
      </c>
      <c r="N670" s="207" t="s">
        <v>43</v>
      </c>
      <c r="O670" s="86"/>
      <c r="P670" s="208">
        <f>O670*H670</f>
        <v>0</v>
      </c>
      <c r="Q670" s="208">
        <v>0</v>
      </c>
      <c r="R670" s="208">
        <f>Q670*H670</f>
        <v>0</v>
      </c>
      <c r="S670" s="208">
        <v>0.034000000000000002</v>
      </c>
      <c r="T670" s="209">
        <f>S670*H670</f>
        <v>0.13600000000000001</v>
      </c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R670" s="210" t="s">
        <v>228</v>
      </c>
      <c r="AT670" s="210" t="s">
        <v>125</v>
      </c>
      <c r="AU670" s="210" t="s">
        <v>79</v>
      </c>
      <c r="AY670" s="19" t="s">
        <v>123</v>
      </c>
      <c r="BE670" s="211">
        <f>IF(N670="základní",J670,0)</f>
        <v>0</v>
      </c>
      <c r="BF670" s="211">
        <f>IF(N670="snížená",J670,0)</f>
        <v>0</v>
      </c>
      <c r="BG670" s="211">
        <f>IF(N670="zákl. přenesená",J670,0)</f>
        <v>0</v>
      </c>
      <c r="BH670" s="211">
        <f>IF(N670="sníž. přenesená",J670,0)</f>
        <v>0</v>
      </c>
      <c r="BI670" s="211">
        <f>IF(N670="nulová",J670,0)</f>
        <v>0</v>
      </c>
      <c r="BJ670" s="19" t="s">
        <v>77</v>
      </c>
      <c r="BK670" s="211">
        <f>ROUND(I670*H670,2)</f>
        <v>0</v>
      </c>
      <c r="BL670" s="19" t="s">
        <v>228</v>
      </c>
      <c r="BM670" s="210" t="s">
        <v>898</v>
      </c>
    </row>
    <row r="671" s="2" customFormat="1">
      <c r="A671" s="40"/>
      <c r="B671" s="41"/>
      <c r="C671" s="42"/>
      <c r="D671" s="212" t="s">
        <v>132</v>
      </c>
      <c r="E671" s="42"/>
      <c r="F671" s="213" t="s">
        <v>899</v>
      </c>
      <c r="G671" s="42"/>
      <c r="H671" s="42"/>
      <c r="I671" s="214"/>
      <c r="J671" s="42"/>
      <c r="K671" s="42"/>
      <c r="L671" s="46"/>
      <c r="M671" s="215"/>
      <c r="N671" s="216"/>
      <c r="O671" s="86"/>
      <c r="P671" s="86"/>
      <c r="Q671" s="86"/>
      <c r="R671" s="86"/>
      <c r="S671" s="86"/>
      <c r="T671" s="87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T671" s="19" t="s">
        <v>132</v>
      </c>
      <c r="AU671" s="19" t="s">
        <v>79</v>
      </c>
    </row>
    <row r="672" s="2" customFormat="1">
      <c r="A672" s="40"/>
      <c r="B672" s="41"/>
      <c r="C672" s="42"/>
      <c r="D672" s="217" t="s">
        <v>134</v>
      </c>
      <c r="E672" s="42"/>
      <c r="F672" s="218" t="s">
        <v>900</v>
      </c>
      <c r="G672" s="42"/>
      <c r="H672" s="42"/>
      <c r="I672" s="214"/>
      <c r="J672" s="42"/>
      <c r="K672" s="42"/>
      <c r="L672" s="46"/>
      <c r="M672" s="215"/>
      <c r="N672" s="216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134</v>
      </c>
      <c r="AU672" s="19" t="s">
        <v>79</v>
      </c>
    </row>
    <row r="673" s="2" customFormat="1" ht="24.15" customHeight="1">
      <c r="A673" s="40"/>
      <c r="B673" s="41"/>
      <c r="C673" s="199" t="s">
        <v>901</v>
      </c>
      <c r="D673" s="199" t="s">
        <v>125</v>
      </c>
      <c r="E673" s="200" t="s">
        <v>902</v>
      </c>
      <c r="F673" s="201" t="s">
        <v>903</v>
      </c>
      <c r="G673" s="202" t="s">
        <v>179</v>
      </c>
      <c r="H673" s="203">
        <v>0.13700000000000001</v>
      </c>
      <c r="I673" s="204"/>
      <c r="J673" s="205">
        <f>ROUND(I673*H673,2)</f>
        <v>0</v>
      </c>
      <c r="K673" s="201" t="s">
        <v>129</v>
      </c>
      <c r="L673" s="46"/>
      <c r="M673" s="206" t="s">
        <v>19</v>
      </c>
      <c r="N673" s="207" t="s">
        <v>43</v>
      </c>
      <c r="O673" s="86"/>
      <c r="P673" s="208">
        <f>O673*H673</f>
        <v>0</v>
      </c>
      <c r="Q673" s="208">
        <v>0</v>
      </c>
      <c r="R673" s="208">
        <f>Q673*H673</f>
        <v>0</v>
      </c>
      <c r="S673" s="208">
        <v>0</v>
      </c>
      <c r="T673" s="209">
        <f>S673*H673</f>
        <v>0</v>
      </c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R673" s="210" t="s">
        <v>228</v>
      </c>
      <c r="AT673" s="210" t="s">
        <v>125</v>
      </c>
      <c r="AU673" s="210" t="s">
        <v>79</v>
      </c>
      <c r="AY673" s="19" t="s">
        <v>123</v>
      </c>
      <c r="BE673" s="211">
        <f>IF(N673="základní",J673,0)</f>
        <v>0</v>
      </c>
      <c r="BF673" s="211">
        <f>IF(N673="snížená",J673,0)</f>
        <v>0</v>
      </c>
      <c r="BG673" s="211">
        <f>IF(N673="zákl. přenesená",J673,0)</f>
        <v>0</v>
      </c>
      <c r="BH673" s="211">
        <f>IF(N673="sníž. přenesená",J673,0)</f>
        <v>0</v>
      </c>
      <c r="BI673" s="211">
        <f>IF(N673="nulová",J673,0)</f>
        <v>0</v>
      </c>
      <c r="BJ673" s="19" t="s">
        <v>77</v>
      </c>
      <c r="BK673" s="211">
        <f>ROUND(I673*H673,2)</f>
        <v>0</v>
      </c>
      <c r="BL673" s="19" t="s">
        <v>228</v>
      </c>
      <c r="BM673" s="210" t="s">
        <v>904</v>
      </c>
    </row>
    <row r="674" s="2" customFormat="1">
      <c r="A674" s="40"/>
      <c r="B674" s="41"/>
      <c r="C674" s="42"/>
      <c r="D674" s="212" t="s">
        <v>132</v>
      </c>
      <c r="E674" s="42"/>
      <c r="F674" s="213" t="s">
        <v>905</v>
      </c>
      <c r="G674" s="42"/>
      <c r="H674" s="42"/>
      <c r="I674" s="214"/>
      <c r="J674" s="42"/>
      <c r="K674" s="42"/>
      <c r="L674" s="46"/>
      <c r="M674" s="215"/>
      <c r="N674" s="216"/>
      <c r="O674" s="86"/>
      <c r="P674" s="86"/>
      <c r="Q674" s="86"/>
      <c r="R674" s="86"/>
      <c r="S674" s="86"/>
      <c r="T674" s="87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T674" s="19" t="s">
        <v>132</v>
      </c>
      <c r="AU674" s="19" t="s">
        <v>79</v>
      </c>
    </row>
    <row r="675" s="2" customFormat="1">
      <c r="A675" s="40"/>
      <c r="B675" s="41"/>
      <c r="C675" s="42"/>
      <c r="D675" s="217" t="s">
        <v>134</v>
      </c>
      <c r="E675" s="42"/>
      <c r="F675" s="218" t="s">
        <v>906</v>
      </c>
      <c r="G675" s="42"/>
      <c r="H675" s="42"/>
      <c r="I675" s="214"/>
      <c r="J675" s="42"/>
      <c r="K675" s="42"/>
      <c r="L675" s="46"/>
      <c r="M675" s="215"/>
      <c r="N675" s="216"/>
      <c r="O675" s="86"/>
      <c r="P675" s="86"/>
      <c r="Q675" s="86"/>
      <c r="R675" s="86"/>
      <c r="S675" s="86"/>
      <c r="T675" s="87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T675" s="19" t="s">
        <v>134</v>
      </c>
      <c r="AU675" s="19" t="s">
        <v>79</v>
      </c>
    </row>
    <row r="676" s="2" customFormat="1" ht="33" customHeight="1">
      <c r="A676" s="40"/>
      <c r="B676" s="41"/>
      <c r="C676" s="199" t="s">
        <v>907</v>
      </c>
      <c r="D676" s="199" t="s">
        <v>125</v>
      </c>
      <c r="E676" s="200" t="s">
        <v>908</v>
      </c>
      <c r="F676" s="201" t="s">
        <v>909</v>
      </c>
      <c r="G676" s="202" t="s">
        <v>179</v>
      </c>
      <c r="H676" s="203">
        <v>0.13700000000000001</v>
      </c>
      <c r="I676" s="204"/>
      <c r="J676" s="205">
        <f>ROUND(I676*H676,2)</f>
        <v>0</v>
      </c>
      <c r="K676" s="201" t="s">
        <v>129</v>
      </c>
      <c r="L676" s="46"/>
      <c r="M676" s="206" t="s">
        <v>19</v>
      </c>
      <c r="N676" s="207" t="s">
        <v>43</v>
      </c>
      <c r="O676" s="86"/>
      <c r="P676" s="208">
        <f>O676*H676</f>
        <v>0</v>
      </c>
      <c r="Q676" s="208">
        <v>0</v>
      </c>
      <c r="R676" s="208">
        <f>Q676*H676</f>
        <v>0</v>
      </c>
      <c r="S676" s="208">
        <v>0</v>
      </c>
      <c r="T676" s="209">
        <f>S676*H676</f>
        <v>0</v>
      </c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R676" s="210" t="s">
        <v>228</v>
      </c>
      <c r="AT676" s="210" t="s">
        <v>125</v>
      </c>
      <c r="AU676" s="210" t="s">
        <v>79</v>
      </c>
      <c r="AY676" s="19" t="s">
        <v>123</v>
      </c>
      <c r="BE676" s="211">
        <f>IF(N676="základní",J676,0)</f>
        <v>0</v>
      </c>
      <c r="BF676" s="211">
        <f>IF(N676="snížená",J676,0)</f>
        <v>0</v>
      </c>
      <c r="BG676" s="211">
        <f>IF(N676="zákl. přenesená",J676,0)</f>
        <v>0</v>
      </c>
      <c r="BH676" s="211">
        <f>IF(N676="sníž. přenesená",J676,0)</f>
        <v>0</v>
      </c>
      <c r="BI676" s="211">
        <f>IF(N676="nulová",J676,0)</f>
        <v>0</v>
      </c>
      <c r="BJ676" s="19" t="s">
        <v>77</v>
      </c>
      <c r="BK676" s="211">
        <f>ROUND(I676*H676,2)</f>
        <v>0</v>
      </c>
      <c r="BL676" s="19" t="s">
        <v>228</v>
      </c>
      <c r="BM676" s="210" t="s">
        <v>910</v>
      </c>
    </row>
    <row r="677" s="2" customFormat="1">
      <c r="A677" s="40"/>
      <c r="B677" s="41"/>
      <c r="C677" s="42"/>
      <c r="D677" s="212" t="s">
        <v>132</v>
      </c>
      <c r="E677" s="42"/>
      <c r="F677" s="213" t="s">
        <v>911</v>
      </c>
      <c r="G677" s="42"/>
      <c r="H677" s="42"/>
      <c r="I677" s="214"/>
      <c r="J677" s="42"/>
      <c r="K677" s="42"/>
      <c r="L677" s="46"/>
      <c r="M677" s="215"/>
      <c r="N677" s="216"/>
      <c r="O677" s="86"/>
      <c r="P677" s="86"/>
      <c r="Q677" s="86"/>
      <c r="R677" s="86"/>
      <c r="S677" s="86"/>
      <c r="T677" s="87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T677" s="19" t="s">
        <v>132</v>
      </c>
      <c r="AU677" s="19" t="s">
        <v>79</v>
      </c>
    </row>
    <row r="678" s="2" customFormat="1">
      <c r="A678" s="40"/>
      <c r="B678" s="41"/>
      <c r="C678" s="42"/>
      <c r="D678" s="217" t="s">
        <v>134</v>
      </c>
      <c r="E678" s="42"/>
      <c r="F678" s="218" t="s">
        <v>912</v>
      </c>
      <c r="G678" s="42"/>
      <c r="H678" s="42"/>
      <c r="I678" s="214"/>
      <c r="J678" s="42"/>
      <c r="K678" s="42"/>
      <c r="L678" s="46"/>
      <c r="M678" s="215"/>
      <c r="N678" s="216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134</v>
      </c>
      <c r="AU678" s="19" t="s">
        <v>79</v>
      </c>
    </row>
    <row r="679" s="12" customFormat="1" ht="22.8" customHeight="1">
      <c r="A679" s="12"/>
      <c r="B679" s="183"/>
      <c r="C679" s="184"/>
      <c r="D679" s="185" t="s">
        <v>71</v>
      </c>
      <c r="E679" s="197" t="s">
        <v>913</v>
      </c>
      <c r="F679" s="197" t="s">
        <v>914</v>
      </c>
      <c r="G679" s="184"/>
      <c r="H679" s="184"/>
      <c r="I679" s="187"/>
      <c r="J679" s="198">
        <f>BK679</f>
        <v>0</v>
      </c>
      <c r="K679" s="184"/>
      <c r="L679" s="189"/>
      <c r="M679" s="190"/>
      <c r="N679" s="191"/>
      <c r="O679" s="191"/>
      <c r="P679" s="192">
        <f>SUM(P680:P691)</f>
        <v>0</v>
      </c>
      <c r="Q679" s="191"/>
      <c r="R679" s="192">
        <f>SUM(R680:R691)</f>
        <v>0.50680959999999997</v>
      </c>
      <c r="S679" s="191"/>
      <c r="T679" s="193">
        <f>SUM(T680:T691)</f>
        <v>0</v>
      </c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R679" s="194" t="s">
        <v>79</v>
      </c>
      <c r="AT679" s="195" t="s">
        <v>71</v>
      </c>
      <c r="AU679" s="195" t="s">
        <v>77</v>
      </c>
      <c r="AY679" s="194" t="s">
        <v>123</v>
      </c>
      <c r="BK679" s="196">
        <f>SUM(BK680:BK691)</f>
        <v>0</v>
      </c>
    </row>
    <row r="680" s="2" customFormat="1" ht="24.15" customHeight="1">
      <c r="A680" s="40"/>
      <c r="B680" s="41"/>
      <c r="C680" s="199" t="s">
        <v>915</v>
      </c>
      <c r="D680" s="199" t="s">
        <v>125</v>
      </c>
      <c r="E680" s="200" t="s">
        <v>916</v>
      </c>
      <c r="F680" s="201" t="s">
        <v>917</v>
      </c>
      <c r="G680" s="202" t="s">
        <v>200</v>
      </c>
      <c r="H680" s="203">
        <v>20.239999999999998</v>
      </c>
      <c r="I680" s="204"/>
      <c r="J680" s="205">
        <f>ROUND(I680*H680,2)</f>
        <v>0</v>
      </c>
      <c r="K680" s="201" t="s">
        <v>129</v>
      </c>
      <c r="L680" s="46"/>
      <c r="M680" s="206" t="s">
        <v>19</v>
      </c>
      <c r="N680" s="207" t="s">
        <v>43</v>
      </c>
      <c r="O680" s="86"/>
      <c r="P680" s="208">
        <f>O680*H680</f>
        <v>0</v>
      </c>
      <c r="Q680" s="208">
        <v>0.02504</v>
      </c>
      <c r="R680" s="208">
        <f>Q680*H680</f>
        <v>0.50680959999999997</v>
      </c>
      <c r="S680" s="208">
        <v>0</v>
      </c>
      <c r="T680" s="209">
        <f>S680*H680</f>
        <v>0</v>
      </c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R680" s="210" t="s">
        <v>228</v>
      </c>
      <c r="AT680" s="210" t="s">
        <v>125</v>
      </c>
      <c r="AU680" s="210" t="s">
        <v>79</v>
      </c>
      <c r="AY680" s="19" t="s">
        <v>123</v>
      </c>
      <c r="BE680" s="211">
        <f>IF(N680="základní",J680,0)</f>
        <v>0</v>
      </c>
      <c r="BF680" s="211">
        <f>IF(N680="snížená",J680,0)</f>
        <v>0</v>
      </c>
      <c r="BG680" s="211">
        <f>IF(N680="zákl. přenesená",J680,0)</f>
        <v>0</v>
      </c>
      <c r="BH680" s="211">
        <f>IF(N680="sníž. přenesená",J680,0)</f>
        <v>0</v>
      </c>
      <c r="BI680" s="211">
        <f>IF(N680="nulová",J680,0)</f>
        <v>0</v>
      </c>
      <c r="BJ680" s="19" t="s">
        <v>77</v>
      </c>
      <c r="BK680" s="211">
        <f>ROUND(I680*H680,2)</f>
        <v>0</v>
      </c>
      <c r="BL680" s="19" t="s">
        <v>228</v>
      </c>
      <c r="BM680" s="210" t="s">
        <v>918</v>
      </c>
    </row>
    <row r="681" s="2" customFormat="1">
      <c r="A681" s="40"/>
      <c r="B681" s="41"/>
      <c r="C681" s="42"/>
      <c r="D681" s="212" t="s">
        <v>132</v>
      </c>
      <c r="E681" s="42"/>
      <c r="F681" s="213" t="s">
        <v>919</v>
      </c>
      <c r="G681" s="42"/>
      <c r="H681" s="42"/>
      <c r="I681" s="214"/>
      <c r="J681" s="42"/>
      <c r="K681" s="42"/>
      <c r="L681" s="46"/>
      <c r="M681" s="215"/>
      <c r="N681" s="216"/>
      <c r="O681" s="86"/>
      <c r="P681" s="86"/>
      <c r="Q681" s="86"/>
      <c r="R681" s="86"/>
      <c r="S681" s="86"/>
      <c r="T681" s="87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T681" s="19" t="s">
        <v>132</v>
      </c>
      <c r="AU681" s="19" t="s">
        <v>79</v>
      </c>
    </row>
    <row r="682" s="2" customFormat="1">
      <c r="A682" s="40"/>
      <c r="B682" s="41"/>
      <c r="C682" s="42"/>
      <c r="D682" s="217" t="s">
        <v>134</v>
      </c>
      <c r="E682" s="42"/>
      <c r="F682" s="218" t="s">
        <v>920</v>
      </c>
      <c r="G682" s="42"/>
      <c r="H682" s="42"/>
      <c r="I682" s="214"/>
      <c r="J682" s="42"/>
      <c r="K682" s="42"/>
      <c r="L682" s="46"/>
      <c r="M682" s="215"/>
      <c r="N682" s="216"/>
      <c r="O682" s="86"/>
      <c r="P682" s="86"/>
      <c r="Q682" s="86"/>
      <c r="R682" s="86"/>
      <c r="S682" s="86"/>
      <c r="T682" s="87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T682" s="19" t="s">
        <v>134</v>
      </c>
      <c r="AU682" s="19" t="s">
        <v>79</v>
      </c>
    </row>
    <row r="683" s="13" customFormat="1">
      <c r="A683" s="13"/>
      <c r="B683" s="219"/>
      <c r="C683" s="220"/>
      <c r="D683" s="212" t="s">
        <v>136</v>
      </c>
      <c r="E683" s="221" t="s">
        <v>19</v>
      </c>
      <c r="F683" s="222" t="s">
        <v>256</v>
      </c>
      <c r="G683" s="220"/>
      <c r="H683" s="223">
        <v>15.039999999999999</v>
      </c>
      <c r="I683" s="224"/>
      <c r="J683" s="220"/>
      <c r="K683" s="220"/>
      <c r="L683" s="225"/>
      <c r="M683" s="226"/>
      <c r="N683" s="227"/>
      <c r="O683" s="227"/>
      <c r="P683" s="227"/>
      <c r="Q683" s="227"/>
      <c r="R683" s="227"/>
      <c r="S683" s="227"/>
      <c r="T683" s="22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29" t="s">
        <v>136</v>
      </c>
      <c r="AU683" s="229" t="s">
        <v>79</v>
      </c>
      <c r="AV683" s="13" t="s">
        <v>79</v>
      </c>
      <c r="AW683" s="13" t="s">
        <v>33</v>
      </c>
      <c r="AX683" s="13" t="s">
        <v>72</v>
      </c>
      <c r="AY683" s="229" t="s">
        <v>123</v>
      </c>
    </row>
    <row r="684" s="13" customFormat="1">
      <c r="A684" s="13"/>
      <c r="B684" s="219"/>
      <c r="C684" s="220"/>
      <c r="D684" s="212" t="s">
        <v>136</v>
      </c>
      <c r="E684" s="221" t="s">
        <v>19</v>
      </c>
      <c r="F684" s="222" t="s">
        <v>257</v>
      </c>
      <c r="G684" s="220"/>
      <c r="H684" s="223">
        <v>5.2000000000000002</v>
      </c>
      <c r="I684" s="224"/>
      <c r="J684" s="220"/>
      <c r="K684" s="220"/>
      <c r="L684" s="225"/>
      <c r="M684" s="226"/>
      <c r="N684" s="227"/>
      <c r="O684" s="227"/>
      <c r="P684" s="227"/>
      <c r="Q684" s="227"/>
      <c r="R684" s="227"/>
      <c r="S684" s="227"/>
      <c r="T684" s="228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29" t="s">
        <v>136</v>
      </c>
      <c r="AU684" s="229" t="s">
        <v>79</v>
      </c>
      <c r="AV684" s="13" t="s">
        <v>79</v>
      </c>
      <c r="AW684" s="13" t="s">
        <v>33</v>
      </c>
      <c r="AX684" s="13" t="s">
        <v>72</v>
      </c>
      <c r="AY684" s="229" t="s">
        <v>123</v>
      </c>
    </row>
    <row r="685" s="14" customFormat="1">
      <c r="A685" s="14"/>
      <c r="B685" s="230"/>
      <c r="C685" s="231"/>
      <c r="D685" s="212" t="s">
        <v>136</v>
      </c>
      <c r="E685" s="232" t="s">
        <v>19</v>
      </c>
      <c r="F685" s="233" t="s">
        <v>139</v>
      </c>
      <c r="G685" s="231"/>
      <c r="H685" s="234">
        <v>20.239999999999998</v>
      </c>
      <c r="I685" s="235"/>
      <c r="J685" s="231"/>
      <c r="K685" s="231"/>
      <c r="L685" s="236"/>
      <c r="M685" s="237"/>
      <c r="N685" s="238"/>
      <c r="O685" s="238"/>
      <c r="P685" s="238"/>
      <c r="Q685" s="238"/>
      <c r="R685" s="238"/>
      <c r="S685" s="238"/>
      <c r="T685" s="239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40" t="s">
        <v>136</v>
      </c>
      <c r="AU685" s="240" t="s">
        <v>79</v>
      </c>
      <c r="AV685" s="14" t="s">
        <v>130</v>
      </c>
      <c r="AW685" s="14" t="s">
        <v>33</v>
      </c>
      <c r="AX685" s="14" t="s">
        <v>77</v>
      </c>
      <c r="AY685" s="240" t="s">
        <v>123</v>
      </c>
    </row>
    <row r="686" s="2" customFormat="1" ht="24.15" customHeight="1">
      <c r="A686" s="40"/>
      <c r="B686" s="41"/>
      <c r="C686" s="199" t="s">
        <v>921</v>
      </c>
      <c r="D686" s="199" t="s">
        <v>125</v>
      </c>
      <c r="E686" s="200" t="s">
        <v>922</v>
      </c>
      <c r="F686" s="201" t="s">
        <v>923</v>
      </c>
      <c r="G686" s="202" t="s">
        <v>179</v>
      </c>
      <c r="H686" s="203">
        <v>0.50700000000000001</v>
      </c>
      <c r="I686" s="204"/>
      <c r="J686" s="205">
        <f>ROUND(I686*H686,2)</f>
        <v>0</v>
      </c>
      <c r="K686" s="201" t="s">
        <v>129</v>
      </c>
      <c r="L686" s="46"/>
      <c r="M686" s="206" t="s">
        <v>19</v>
      </c>
      <c r="N686" s="207" t="s">
        <v>43</v>
      </c>
      <c r="O686" s="86"/>
      <c r="P686" s="208">
        <f>O686*H686</f>
        <v>0</v>
      </c>
      <c r="Q686" s="208">
        <v>0</v>
      </c>
      <c r="R686" s="208">
        <f>Q686*H686</f>
        <v>0</v>
      </c>
      <c r="S686" s="208">
        <v>0</v>
      </c>
      <c r="T686" s="209">
        <f>S686*H686</f>
        <v>0</v>
      </c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R686" s="210" t="s">
        <v>228</v>
      </c>
      <c r="AT686" s="210" t="s">
        <v>125</v>
      </c>
      <c r="AU686" s="210" t="s">
        <v>79</v>
      </c>
      <c r="AY686" s="19" t="s">
        <v>123</v>
      </c>
      <c r="BE686" s="211">
        <f>IF(N686="základní",J686,0)</f>
        <v>0</v>
      </c>
      <c r="BF686" s="211">
        <f>IF(N686="snížená",J686,0)</f>
        <v>0</v>
      </c>
      <c r="BG686" s="211">
        <f>IF(N686="zákl. přenesená",J686,0)</f>
        <v>0</v>
      </c>
      <c r="BH686" s="211">
        <f>IF(N686="sníž. přenesená",J686,0)</f>
        <v>0</v>
      </c>
      <c r="BI686" s="211">
        <f>IF(N686="nulová",J686,0)</f>
        <v>0</v>
      </c>
      <c r="BJ686" s="19" t="s">
        <v>77</v>
      </c>
      <c r="BK686" s="211">
        <f>ROUND(I686*H686,2)</f>
        <v>0</v>
      </c>
      <c r="BL686" s="19" t="s">
        <v>228</v>
      </c>
      <c r="BM686" s="210" t="s">
        <v>924</v>
      </c>
    </row>
    <row r="687" s="2" customFormat="1">
      <c r="A687" s="40"/>
      <c r="B687" s="41"/>
      <c r="C687" s="42"/>
      <c r="D687" s="212" t="s">
        <v>132</v>
      </c>
      <c r="E687" s="42"/>
      <c r="F687" s="213" t="s">
        <v>925</v>
      </c>
      <c r="G687" s="42"/>
      <c r="H687" s="42"/>
      <c r="I687" s="214"/>
      <c r="J687" s="42"/>
      <c r="K687" s="42"/>
      <c r="L687" s="46"/>
      <c r="M687" s="215"/>
      <c r="N687" s="216"/>
      <c r="O687" s="86"/>
      <c r="P687" s="86"/>
      <c r="Q687" s="86"/>
      <c r="R687" s="86"/>
      <c r="S687" s="86"/>
      <c r="T687" s="87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T687" s="19" t="s">
        <v>132</v>
      </c>
      <c r="AU687" s="19" t="s">
        <v>79</v>
      </c>
    </row>
    <row r="688" s="2" customFormat="1">
      <c r="A688" s="40"/>
      <c r="B688" s="41"/>
      <c r="C688" s="42"/>
      <c r="D688" s="217" t="s">
        <v>134</v>
      </c>
      <c r="E688" s="42"/>
      <c r="F688" s="218" t="s">
        <v>926</v>
      </c>
      <c r="G688" s="42"/>
      <c r="H688" s="42"/>
      <c r="I688" s="214"/>
      <c r="J688" s="42"/>
      <c r="K688" s="42"/>
      <c r="L688" s="46"/>
      <c r="M688" s="215"/>
      <c r="N688" s="216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134</v>
      </c>
      <c r="AU688" s="19" t="s">
        <v>79</v>
      </c>
    </row>
    <row r="689" s="2" customFormat="1" ht="24.15" customHeight="1">
      <c r="A689" s="40"/>
      <c r="B689" s="41"/>
      <c r="C689" s="199" t="s">
        <v>927</v>
      </c>
      <c r="D689" s="199" t="s">
        <v>125</v>
      </c>
      <c r="E689" s="200" t="s">
        <v>928</v>
      </c>
      <c r="F689" s="201" t="s">
        <v>929</v>
      </c>
      <c r="G689" s="202" t="s">
        <v>179</v>
      </c>
      <c r="H689" s="203">
        <v>0.50700000000000001</v>
      </c>
      <c r="I689" s="204"/>
      <c r="J689" s="205">
        <f>ROUND(I689*H689,2)</f>
        <v>0</v>
      </c>
      <c r="K689" s="201" t="s">
        <v>129</v>
      </c>
      <c r="L689" s="46"/>
      <c r="M689" s="206" t="s">
        <v>19</v>
      </c>
      <c r="N689" s="207" t="s">
        <v>43</v>
      </c>
      <c r="O689" s="86"/>
      <c r="P689" s="208">
        <f>O689*H689</f>
        <v>0</v>
      </c>
      <c r="Q689" s="208">
        <v>0</v>
      </c>
      <c r="R689" s="208">
        <f>Q689*H689</f>
        <v>0</v>
      </c>
      <c r="S689" s="208">
        <v>0</v>
      </c>
      <c r="T689" s="209">
        <f>S689*H689</f>
        <v>0</v>
      </c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R689" s="210" t="s">
        <v>228</v>
      </c>
      <c r="AT689" s="210" t="s">
        <v>125</v>
      </c>
      <c r="AU689" s="210" t="s">
        <v>79</v>
      </c>
      <c r="AY689" s="19" t="s">
        <v>123</v>
      </c>
      <c r="BE689" s="211">
        <f>IF(N689="základní",J689,0)</f>
        <v>0</v>
      </c>
      <c r="BF689" s="211">
        <f>IF(N689="snížená",J689,0)</f>
        <v>0</v>
      </c>
      <c r="BG689" s="211">
        <f>IF(N689="zákl. přenesená",J689,0)</f>
        <v>0</v>
      </c>
      <c r="BH689" s="211">
        <f>IF(N689="sníž. přenesená",J689,0)</f>
        <v>0</v>
      </c>
      <c r="BI689" s="211">
        <f>IF(N689="nulová",J689,0)</f>
        <v>0</v>
      </c>
      <c r="BJ689" s="19" t="s">
        <v>77</v>
      </c>
      <c r="BK689" s="211">
        <f>ROUND(I689*H689,2)</f>
        <v>0</v>
      </c>
      <c r="BL689" s="19" t="s">
        <v>228</v>
      </c>
      <c r="BM689" s="210" t="s">
        <v>930</v>
      </c>
    </row>
    <row r="690" s="2" customFormat="1">
      <c r="A690" s="40"/>
      <c r="B690" s="41"/>
      <c r="C690" s="42"/>
      <c r="D690" s="212" t="s">
        <v>132</v>
      </c>
      <c r="E690" s="42"/>
      <c r="F690" s="213" t="s">
        <v>931</v>
      </c>
      <c r="G690" s="42"/>
      <c r="H690" s="42"/>
      <c r="I690" s="214"/>
      <c r="J690" s="42"/>
      <c r="K690" s="42"/>
      <c r="L690" s="46"/>
      <c r="M690" s="215"/>
      <c r="N690" s="216"/>
      <c r="O690" s="86"/>
      <c r="P690" s="86"/>
      <c r="Q690" s="86"/>
      <c r="R690" s="86"/>
      <c r="S690" s="86"/>
      <c r="T690" s="87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T690" s="19" t="s">
        <v>132</v>
      </c>
      <c r="AU690" s="19" t="s">
        <v>79</v>
      </c>
    </row>
    <row r="691" s="2" customFormat="1">
      <c r="A691" s="40"/>
      <c r="B691" s="41"/>
      <c r="C691" s="42"/>
      <c r="D691" s="217" t="s">
        <v>134</v>
      </c>
      <c r="E691" s="42"/>
      <c r="F691" s="218" t="s">
        <v>932</v>
      </c>
      <c r="G691" s="42"/>
      <c r="H691" s="42"/>
      <c r="I691" s="214"/>
      <c r="J691" s="42"/>
      <c r="K691" s="42"/>
      <c r="L691" s="46"/>
      <c r="M691" s="215"/>
      <c r="N691" s="216"/>
      <c r="O691" s="86"/>
      <c r="P691" s="86"/>
      <c r="Q691" s="86"/>
      <c r="R691" s="86"/>
      <c r="S691" s="86"/>
      <c r="T691" s="87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T691" s="19" t="s">
        <v>134</v>
      </c>
      <c r="AU691" s="19" t="s">
        <v>79</v>
      </c>
    </row>
    <row r="692" s="12" customFormat="1" ht="22.8" customHeight="1">
      <c r="A692" s="12"/>
      <c r="B692" s="183"/>
      <c r="C692" s="184"/>
      <c r="D692" s="185" t="s">
        <v>71</v>
      </c>
      <c r="E692" s="197" t="s">
        <v>933</v>
      </c>
      <c r="F692" s="197" t="s">
        <v>934</v>
      </c>
      <c r="G692" s="184"/>
      <c r="H692" s="184"/>
      <c r="I692" s="187"/>
      <c r="J692" s="198">
        <f>BK692</f>
        <v>0</v>
      </c>
      <c r="K692" s="184"/>
      <c r="L692" s="189"/>
      <c r="M692" s="190"/>
      <c r="N692" s="191"/>
      <c r="O692" s="191"/>
      <c r="P692" s="192">
        <f>SUM(P693:P747)</f>
        <v>0</v>
      </c>
      <c r="Q692" s="191"/>
      <c r="R692" s="192">
        <f>SUM(R693:R747)</f>
        <v>0.58089800000000003</v>
      </c>
      <c r="S692" s="191"/>
      <c r="T692" s="193">
        <f>SUM(T693:T747)</f>
        <v>1.0200828</v>
      </c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R692" s="194" t="s">
        <v>79</v>
      </c>
      <c r="AT692" s="195" t="s">
        <v>71</v>
      </c>
      <c r="AU692" s="195" t="s">
        <v>77</v>
      </c>
      <c r="AY692" s="194" t="s">
        <v>123</v>
      </c>
      <c r="BK692" s="196">
        <f>SUM(BK693:BK747)</f>
        <v>0</v>
      </c>
    </row>
    <row r="693" s="2" customFormat="1" ht="16.5" customHeight="1">
      <c r="A693" s="40"/>
      <c r="B693" s="41"/>
      <c r="C693" s="199" t="s">
        <v>935</v>
      </c>
      <c r="D693" s="199" t="s">
        <v>125</v>
      </c>
      <c r="E693" s="200" t="s">
        <v>936</v>
      </c>
      <c r="F693" s="201" t="s">
        <v>937</v>
      </c>
      <c r="G693" s="202" t="s">
        <v>200</v>
      </c>
      <c r="H693" s="203">
        <v>2.52</v>
      </c>
      <c r="I693" s="204"/>
      <c r="J693" s="205">
        <f>ROUND(I693*H693,2)</f>
        <v>0</v>
      </c>
      <c r="K693" s="201" t="s">
        <v>129</v>
      </c>
      <c r="L693" s="46"/>
      <c r="M693" s="206" t="s">
        <v>19</v>
      </c>
      <c r="N693" s="207" t="s">
        <v>43</v>
      </c>
      <c r="O693" s="86"/>
      <c r="P693" s="208">
        <f>O693*H693</f>
        <v>0</v>
      </c>
      <c r="Q693" s="208">
        <v>0</v>
      </c>
      <c r="R693" s="208">
        <f>Q693*H693</f>
        <v>0</v>
      </c>
      <c r="S693" s="208">
        <v>0.00594</v>
      </c>
      <c r="T693" s="209">
        <f>S693*H693</f>
        <v>0.014968800000000001</v>
      </c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R693" s="210" t="s">
        <v>228</v>
      </c>
      <c r="AT693" s="210" t="s">
        <v>125</v>
      </c>
      <c r="AU693" s="210" t="s">
        <v>79</v>
      </c>
      <c r="AY693" s="19" t="s">
        <v>123</v>
      </c>
      <c r="BE693" s="211">
        <f>IF(N693="základní",J693,0)</f>
        <v>0</v>
      </c>
      <c r="BF693" s="211">
        <f>IF(N693="snížená",J693,0)</f>
        <v>0</v>
      </c>
      <c r="BG693" s="211">
        <f>IF(N693="zákl. přenesená",J693,0)</f>
        <v>0</v>
      </c>
      <c r="BH693" s="211">
        <f>IF(N693="sníž. přenesená",J693,0)</f>
        <v>0</v>
      </c>
      <c r="BI693" s="211">
        <f>IF(N693="nulová",J693,0)</f>
        <v>0</v>
      </c>
      <c r="BJ693" s="19" t="s">
        <v>77</v>
      </c>
      <c r="BK693" s="211">
        <f>ROUND(I693*H693,2)</f>
        <v>0</v>
      </c>
      <c r="BL693" s="19" t="s">
        <v>228</v>
      </c>
      <c r="BM693" s="210" t="s">
        <v>938</v>
      </c>
    </row>
    <row r="694" s="2" customFormat="1">
      <c r="A694" s="40"/>
      <c r="B694" s="41"/>
      <c r="C694" s="42"/>
      <c r="D694" s="212" t="s">
        <v>132</v>
      </c>
      <c r="E694" s="42"/>
      <c r="F694" s="213" t="s">
        <v>939</v>
      </c>
      <c r="G694" s="42"/>
      <c r="H694" s="42"/>
      <c r="I694" s="214"/>
      <c r="J694" s="42"/>
      <c r="K694" s="42"/>
      <c r="L694" s="46"/>
      <c r="M694" s="215"/>
      <c r="N694" s="216"/>
      <c r="O694" s="86"/>
      <c r="P694" s="86"/>
      <c r="Q694" s="86"/>
      <c r="R694" s="86"/>
      <c r="S694" s="86"/>
      <c r="T694" s="87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T694" s="19" t="s">
        <v>132</v>
      </c>
      <c r="AU694" s="19" t="s">
        <v>79</v>
      </c>
    </row>
    <row r="695" s="2" customFormat="1">
      <c r="A695" s="40"/>
      <c r="B695" s="41"/>
      <c r="C695" s="42"/>
      <c r="D695" s="217" t="s">
        <v>134</v>
      </c>
      <c r="E695" s="42"/>
      <c r="F695" s="218" t="s">
        <v>940</v>
      </c>
      <c r="G695" s="42"/>
      <c r="H695" s="42"/>
      <c r="I695" s="214"/>
      <c r="J695" s="42"/>
      <c r="K695" s="42"/>
      <c r="L695" s="46"/>
      <c r="M695" s="215"/>
      <c r="N695" s="216"/>
      <c r="O695" s="86"/>
      <c r="P695" s="86"/>
      <c r="Q695" s="86"/>
      <c r="R695" s="86"/>
      <c r="S695" s="86"/>
      <c r="T695" s="87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T695" s="19" t="s">
        <v>134</v>
      </c>
      <c r="AU695" s="19" t="s">
        <v>79</v>
      </c>
    </row>
    <row r="696" s="13" customFormat="1">
      <c r="A696" s="13"/>
      <c r="B696" s="219"/>
      <c r="C696" s="220"/>
      <c r="D696" s="212" t="s">
        <v>136</v>
      </c>
      <c r="E696" s="221" t="s">
        <v>19</v>
      </c>
      <c r="F696" s="222" t="s">
        <v>941</v>
      </c>
      <c r="G696" s="220"/>
      <c r="H696" s="223">
        <v>1.3500000000000001</v>
      </c>
      <c r="I696" s="224"/>
      <c r="J696" s="220"/>
      <c r="K696" s="220"/>
      <c r="L696" s="225"/>
      <c r="M696" s="226"/>
      <c r="N696" s="227"/>
      <c r="O696" s="227"/>
      <c r="P696" s="227"/>
      <c r="Q696" s="227"/>
      <c r="R696" s="227"/>
      <c r="S696" s="227"/>
      <c r="T696" s="228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29" t="s">
        <v>136</v>
      </c>
      <c r="AU696" s="229" t="s">
        <v>79</v>
      </c>
      <c r="AV696" s="13" t="s">
        <v>79</v>
      </c>
      <c r="AW696" s="13" t="s">
        <v>33</v>
      </c>
      <c r="AX696" s="13" t="s">
        <v>72</v>
      </c>
      <c r="AY696" s="229" t="s">
        <v>123</v>
      </c>
    </row>
    <row r="697" s="13" customFormat="1">
      <c r="A697" s="13"/>
      <c r="B697" s="219"/>
      <c r="C697" s="220"/>
      <c r="D697" s="212" t="s">
        <v>136</v>
      </c>
      <c r="E697" s="221" t="s">
        <v>19</v>
      </c>
      <c r="F697" s="222" t="s">
        <v>942</v>
      </c>
      <c r="G697" s="220"/>
      <c r="H697" s="223">
        <v>1.1699999999999999</v>
      </c>
      <c r="I697" s="224"/>
      <c r="J697" s="220"/>
      <c r="K697" s="220"/>
      <c r="L697" s="225"/>
      <c r="M697" s="226"/>
      <c r="N697" s="227"/>
      <c r="O697" s="227"/>
      <c r="P697" s="227"/>
      <c r="Q697" s="227"/>
      <c r="R697" s="227"/>
      <c r="S697" s="227"/>
      <c r="T697" s="22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29" t="s">
        <v>136</v>
      </c>
      <c r="AU697" s="229" t="s">
        <v>79</v>
      </c>
      <c r="AV697" s="13" t="s">
        <v>79</v>
      </c>
      <c r="AW697" s="13" t="s">
        <v>33</v>
      </c>
      <c r="AX697" s="13" t="s">
        <v>72</v>
      </c>
      <c r="AY697" s="229" t="s">
        <v>123</v>
      </c>
    </row>
    <row r="698" s="14" customFormat="1">
      <c r="A698" s="14"/>
      <c r="B698" s="230"/>
      <c r="C698" s="231"/>
      <c r="D698" s="212" t="s">
        <v>136</v>
      </c>
      <c r="E698" s="232" t="s">
        <v>19</v>
      </c>
      <c r="F698" s="233" t="s">
        <v>139</v>
      </c>
      <c r="G698" s="231"/>
      <c r="H698" s="234">
        <v>2.52</v>
      </c>
      <c r="I698" s="235"/>
      <c r="J698" s="231"/>
      <c r="K698" s="231"/>
      <c r="L698" s="236"/>
      <c r="M698" s="237"/>
      <c r="N698" s="238"/>
      <c r="O698" s="238"/>
      <c r="P698" s="238"/>
      <c r="Q698" s="238"/>
      <c r="R698" s="238"/>
      <c r="S698" s="238"/>
      <c r="T698" s="239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40" t="s">
        <v>136</v>
      </c>
      <c r="AU698" s="240" t="s">
        <v>79</v>
      </c>
      <c r="AV698" s="14" t="s">
        <v>130</v>
      </c>
      <c r="AW698" s="14" t="s">
        <v>33</v>
      </c>
      <c r="AX698" s="14" t="s">
        <v>77</v>
      </c>
      <c r="AY698" s="240" t="s">
        <v>123</v>
      </c>
    </row>
    <row r="699" s="2" customFormat="1" ht="16.5" customHeight="1">
      <c r="A699" s="40"/>
      <c r="B699" s="41"/>
      <c r="C699" s="199" t="s">
        <v>943</v>
      </c>
      <c r="D699" s="199" t="s">
        <v>125</v>
      </c>
      <c r="E699" s="200" t="s">
        <v>944</v>
      </c>
      <c r="F699" s="201" t="s">
        <v>945</v>
      </c>
      <c r="G699" s="202" t="s">
        <v>240</v>
      </c>
      <c r="H699" s="203">
        <v>87.599999999999994</v>
      </c>
      <c r="I699" s="204"/>
      <c r="J699" s="205">
        <f>ROUND(I699*H699,2)</f>
        <v>0</v>
      </c>
      <c r="K699" s="201" t="s">
        <v>129</v>
      </c>
      <c r="L699" s="46"/>
      <c r="M699" s="206" t="s">
        <v>19</v>
      </c>
      <c r="N699" s="207" t="s">
        <v>43</v>
      </c>
      <c r="O699" s="86"/>
      <c r="P699" s="208">
        <f>O699*H699</f>
        <v>0</v>
      </c>
      <c r="Q699" s="208">
        <v>0</v>
      </c>
      <c r="R699" s="208">
        <f>Q699*H699</f>
        <v>0</v>
      </c>
      <c r="S699" s="208">
        <v>0.00167</v>
      </c>
      <c r="T699" s="209">
        <f>S699*H699</f>
        <v>0.14629200000000001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10" t="s">
        <v>228</v>
      </c>
      <c r="AT699" s="210" t="s">
        <v>125</v>
      </c>
      <c r="AU699" s="210" t="s">
        <v>79</v>
      </c>
      <c r="AY699" s="19" t="s">
        <v>123</v>
      </c>
      <c r="BE699" s="211">
        <f>IF(N699="základní",J699,0)</f>
        <v>0</v>
      </c>
      <c r="BF699" s="211">
        <f>IF(N699="snížená",J699,0)</f>
        <v>0</v>
      </c>
      <c r="BG699" s="211">
        <f>IF(N699="zákl. přenesená",J699,0)</f>
        <v>0</v>
      </c>
      <c r="BH699" s="211">
        <f>IF(N699="sníž. přenesená",J699,0)</f>
        <v>0</v>
      </c>
      <c r="BI699" s="211">
        <f>IF(N699="nulová",J699,0)</f>
        <v>0</v>
      </c>
      <c r="BJ699" s="19" t="s">
        <v>77</v>
      </c>
      <c r="BK699" s="211">
        <f>ROUND(I699*H699,2)</f>
        <v>0</v>
      </c>
      <c r="BL699" s="19" t="s">
        <v>228</v>
      </c>
      <c r="BM699" s="210" t="s">
        <v>946</v>
      </c>
    </row>
    <row r="700" s="2" customFormat="1">
      <c r="A700" s="40"/>
      <c r="B700" s="41"/>
      <c r="C700" s="42"/>
      <c r="D700" s="212" t="s">
        <v>132</v>
      </c>
      <c r="E700" s="42"/>
      <c r="F700" s="213" t="s">
        <v>947</v>
      </c>
      <c r="G700" s="42"/>
      <c r="H700" s="42"/>
      <c r="I700" s="214"/>
      <c r="J700" s="42"/>
      <c r="K700" s="42"/>
      <c r="L700" s="46"/>
      <c r="M700" s="215"/>
      <c r="N700" s="216"/>
      <c r="O700" s="86"/>
      <c r="P700" s="86"/>
      <c r="Q700" s="86"/>
      <c r="R700" s="86"/>
      <c r="S700" s="86"/>
      <c r="T700" s="87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T700" s="19" t="s">
        <v>132</v>
      </c>
      <c r="AU700" s="19" t="s">
        <v>79</v>
      </c>
    </row>
    <row r="701" s="2" customFormat="1">
      <c r="A701" s="40"/>
      <c r="B701" s="41"/>
      <c r="C701" s="42"/>
      <c r="D701" s="217" t="s">
        <v>134</v>
      </c>
      <c r="E701" s="42"/>
      <c r="F701" s="218" t="s">
        <v>948</v>
      </c>
      <c r="G701" s="42"/>
      <c r="H701" s="42"/>
      <c r="I701" s="214"/>
      <c r="J701" s="42"/>
      <c r="K701" s="42"/>
      <c r="L701" s="46"/>
      <c r="M701" s="215"/>
      <c r="N701" s="216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134</v>
      </c>
      <c r="AU701" s="19" t="s">
        <v>79</v>
      </c>
    </row>
    <row r="702" s="13" customFormat="1">
      <c r="A702" s="13"/>
      <c r="B702" s="219"/>
      <c r="C702" s="220"/>
      <c r="D702" s="212" t="s">
        <v>136</v>
      </c>
      <c r="E702" s="221" t="s">
        <v>19</v>
      </c>
      <c r="F702" s="222" t="s">
        <v>949</v>
      </c>
      <c r="G702" s="220"/>
      <c r="H702" s="223">
        <v>6</v>
      </c>
      <c r="I702" s="224"/>
      <c r="J702" s="220"/>
      <c r="K702" s="220"/>
      <c r="L702" s="225"/>
      <c r="M702" s="226"/>
      <c r="N702" s="227"/>
      <c r="O702" s="227"/>
      <c r="P702" s="227"/>
      <c r="Q702" s="227"/>
      <c r="R702" s="227"/>
      <c r="S702" s="227"/>
      <c r="T702" s="228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9" t="s">
        <v>136</v>
      </c>
      <c r="AU702" s="229" t="s">
        <v>79</v>
      </c>
      <c r="AV702" s="13" t="s">
        <v>79</v>
      </c>
      <c r="AW702" s="13" t="s">
        <v>33</v>
      </c>
      <c r="AX702" s="13" t="s">
        <v>72</v>
      </c>
      <c r="AY702" s="229" t="s">
        <v>123</v>
      </c>
    </row>
    <row r="703" s="13" customFormat="1">
      <c r="A703" s="13"/>
      <c r="B703" s="219"/>
      <c r="C703" s="220"/>
      <c r="D703" s="212" t="s">
        <v>136</v>
      </c>
      <c r="E703" s="221" t="s">
        <v>19</v>
      </c>
      <c r="F703" s="222" t="s">
        <v>950</v>
      </c>
      <c r="G703" s="220"/>
      <c r="H703" s="223">
        <v>24</v>
      </c>
      <c r="I703" s="224"/>
      <c r="J703" s="220"/>
      <c r="K703" s="220"/>
      <c r="L703" s="225"/>
      <c r="M703" s="226"/>
      <c r="N703" s="227"/>
      <c r="O703" s="227"/>
      <c r="P703" s="227"/>
      <c r="Q703" s="227"/>
      <c r="R703" s="227"/>
      <c r="S703" s="227"/>
      <c r="T703" s="22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29" t="s">
        <v>136</v>
      </c>
      <c r="AU703" s="229" t="s">
        <v>79</v>
      </c>
      <c r="AV703" s="13" t="s">
        <v>79</v>
      </c>
      <c r="AW703" s="13" t="s">
        <v>33</v>
      </c>
      <c r="AX703" s="13" t="s">
        <v>72</v>
      </c>
      <c r="AY703" s="229" t="s">
        <v>123</v>
      </c>
    </row>
    <row r="704" s="13" customFormat="1">
      <c r="A704" s="13"/>
      <c r="B704" s="219"/>
      <c r="C704" s="220"/>
      <c r="D704" s="212" t="s">
        <v>136</v>
      </c>
      <c r="E704" s="221" t="s">
        <v>19</v>
      </c>
      <c r="F704" s="222" t="s">
        <v>951</v>
      </c>
      <c r="G704" s="220"/>
      <c r="H704" s="223">
        <v>43.200000000000003</v>
      </c>
      <c r="I704" s="224"/>
      <c r="J704" s="220"/>
      <c r="K704" s="220"/>
      <c r="L704" s="225"/>
      <c r="M704" s="226"/>
      <c r="N704" s="227"/>
      <c r="O704" s="227"/>
      <c r="P704" s="227"/>
      <c r="Q704" s="227"/>
      <c r="R704" s="227"/>
      <c r="S704" s="227"/>
      <c r="T704" s="228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29" t="s">
        <v>136</v>
      </c>
      <c r="AU704" s="229" t="s">
        <v>79</v>
      </c>
      <c r="AV704" s="13" t="s">
        <v>79</v>
      </c>
      <c r="AW704" s="13" t="s">
        <v>33</v>
      </c>
      <c r="AX704" s="13" t="s">
        <v>72</v>
      </c>
      <c r="AY704" s="229" t="s">
        <v>123</v>
      </c>
    </row>
    <row r="705" s="13" customFormat="1">
      <c r="A705" s="13"/>
      <c r="B705" s="219"/>
      <c r="C705" s="220"/>
      <c r="D705" s="212" t="s">
        <v>136</v>
      </c>
      <c r="E705" s="221" t="s">
        <v>19</v>
      </c>
      <c r="F705" s="222" t="s">
        <v>952</v>
      </c>
      <c r="G705" s="220"/>
      <c r="H705" s="223">
        <v>14.4</v>
      </c>
      <c r="I705" s="224"/>
      <c r="J705" s="220"/>
      <c r="K705" s="220"/>
      <c r="L705" s="225"/>
      <c r="M705" s="226"/>
      <c r="N705" s="227"/>
      <c r="O705" s="227"/>
      <c r="P705" s="227"/>
      <c r="Q705" s="227"/>
      <c r="R705" s="227"/>
      <c r="S705" s="227"/>
      <c r="T705" s="228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29" t="s">
        <v>136</v>
      </c>
      <c r="AU705" s="229" t="s">
        <v>79</v>
      </c>
      <c r="AV705" s="13" t="s">
        <v>79</v>
      </c>
      <c r="AW705" s="13" t="s">
        <v>33</v>
      </c>
      <c r="AX705" s="13" t="s">
        <v>72</v>
      </c>
      <c r="AY705" s="229" t="s">
        <v>123</v>
      </c>
    </row>
    <row r="706" s="14" customFormat="1">
      <c r="A706" s="14"/>
      <c r="B706" s="230"/>
      <c r="C706" s="231"/>
      <c r="D706" s="212" t="s">
        <v>136</v>
      </c>
      <c r="E706" s="232" t="s">
        <v>19</v>
      </c>
      <c r="F706" s="233" t="s">
        <v>139</v>
      </c>
      <c r="G706" s="231"/>
      <c r="H706" s="234">
        <v>87.599999999999994</v>
      </c>
      <c r="I706" s="235"/>
      <c r="J706" s="231"/>
      <c r="K706" s="231"/>
      <c r="L706" s="236"/>
      <c r="M706" s="237"/>
      <c r="N706" s="238"/>
      <c r="O706" s="238"/>
      <c r="P706" s="238"/>
      <c r="Q706" s="238"/>
      <c r="R706" s="238"/>
      <c r="S706" s="238"/>
      <c r="T706" s="239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40" t="s">
        <v>136</v>
      </c>
      <c r="AU706" s="240" t="s">
        <v>79</v>
      </c>
      <c r="AV706" s="14" t="s">
        <v>130</v>
      </c>
      <c r="AW706" s="14" t="s">
        <v>33</v>
      </c>
      <c r="AX706" s="14" t="s">
        <v>77</v>
      </c>
      <c r="AY706" s="240" t="s">
        <v>123</v>
      </c>
    </row>
    <row r="707" s="2" customFormat="1" ht="24.15" customHeight="1">
      <c r="A707" s="40"/>
      <c r="B707" s="41"/>
      <c r="C707" s="199" t="s">
        <v>953</v>
      </c>
      <c r="D707" s="199" t="s">
        <v>125</v>
      </c>
      <c r="E707" s="200" t="s">
        <v>954</v>
      </c>
      <c r="F707" s="201" t="s">
        <v>955</v>
      </c>
      <c r="G707" s="202" t="s">
        <v>240</v>
      </c>
      <c r="H707" s="203">
        <v>335.39999999999998</v>
      </c>
      <c r="I707" s="204"/>
      <c r="J707" s="205">
        <f>ROUND(I707*H707,2)</f>
        <v>0</v>
      </c>
      <c r="K707" s="201" t="s">
        <v>782</v>
      </c>
      <c r="L707" s="46"/>
      <c r="M707" s="206" t="s">
        <v>19</v>
      </c>
      <c r="N707" s="207" t="s">
        <v>43</v>
      </c>
      <c r="O707" s="86"/>
      <c r="P707" s="208">
        <f>O707*H707</f>
        <v>0</v>
      </c>
      <c r="Q707" s="208">
        <v>0</v>
      </c>
      <c r="R707" s="208">
        <f>Q707*H707</f>
        <v>0</v>
      </c>
      <c r="S707" s="208">
        <v>0.0022300000000000002</v>
      </c>
      <c r="T707" s="209">
        <f>S707*H707</f>
        <v>0.747942</v>
      </c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R707" s="210" t="s">
        <v>228</v>
      </c>
      <c r="AT707" s="210" t="s">
        <v>125</v>
      </c>
      <c r="AU707" s="210" t="s">
        <v>79</v>
      </c>
      <c r="AY707" s="19" t="s">
        <v>123</v>
      </c>
      <c r="BE707" s="211">
        <f>IF(N707="základní",J707,0)</f>
        <v>0</v>
      </c>
      <c r="BF707" s="211">
        <f>IF(N707="snížená",J707,0)</f>
        <v>0</v>
      </c>
      <c r="BG707" s="211">
        <f>IF(N707="zákl. přenesená",J707,0)</f>
        <v>0</v>
      </c>
      <c r="BH707" s="211">
        <f>IF(N707="sníž. přenesená",J707,0)</f>
        <v>0</v>
      </c>
      <c r="BI707" s="211">
        <f>IF(N707="nulová",J707,0)</f>
        <v>0</v>
      </c>
      <c r="BJ707" s="19" t="s">
        <v>77</v>
      </c>
      <c r="BK707" s="211">
        <f>ROUND(I707*H707,2)</f>
        <v>0</v>
      </c>
      <c r="BL707" s="19" t="s">
        <v>228</v>
      </c>
      <c r="BM707" s="210" t="s">
        <v>956</v>
      </c>
    </row>
    <row r="708" s="2" customFormat="1">
      <c r="A708" s="40"/>
      <c r="B708" s="41"/>
      <c r="C708" s="42"/>
      <c r="D708" s="212" t="s">
        <v>132</v>
      </c>
      <c r="E708" s="42"/>
      <c r="F708" s="213" t="s">
        <v>955</v>
      </c>
      <c r="G708" s="42"/>
      <c r="H708" s="42"/>
      <c r="I708" s="214"/>
      <c r="J708" s="42"/>
      <c r="K708" s="42"/>
      <c r="L708" s="46"/>
      <c r="M708" s="215"/>
      <c r="N708" s="216"/>
      <c r="O708" s="86"/>
      <c r="P708" s="86"/>
      <c r="Q708" s="86"/>
      <c r="R708" s="86"/>
      <c r="S708" s="86"/>
      <c r="T708" s="87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T708" s="19" t="s">
        <v>132</v>
      </c>
      <c r="AU708" s="19" t="s">
        <v>79</v>
      </c>
    </row>
    <row r="709" s="13" customFormat="1">
      <c r="A709" s="13"/>
      <c r="B709" s="219"/>
      <c r="C709" s="220"/>
      <c r="D709" s="212" t="s">
        <v>136</v>
      </c>
      <c r="E709" s="221" t="s">
        <v>19</v>
      </c>
      <c r="F709" s="222" t="s">
        <v>957</v>
      </c>
      <c r="G709" s="220"/>
      <c r="H709" s="223">
        <v>335.39999999999998</v>
      </c>
      <c r="I709" s="224"/>
      <c r="J709" s="220"/>
      <c r="K709" s="220"/>
      <c r="L709" s="225"/>
      <c r="M709" s="226"/>
      <c r="N709" s="227"/>
      <c r="O709" s="227"/>
      <c r="P709" s="227"/>
      <c r="Q709" s="227"/>
      <c r="R709" s="227"/>
      <c r="S709" s="227"/>
      <c r="T709" s="22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29" t="s">
        <v>136</v>
      </c>
      <c r="AU709" s="229" t="s">
        <v>79</v>
      </c>
      <c r="AV709" s="13" t="s">
        <v>79</v>
      </c>
      <c r="AW709" s="13" t="s">
        <v>33</v>
      </c>
      <c r="AX709" s="13" t="s">
        <v>77</v>
      </c>
      <c r="AY709" s="229" t="s">
        <v>123</v>
      </c>
    </row>
    <row r="710" s="2" customFormat="1" ht="16.5" customHeight="1">
      <c r="A710" s="40"/>
      <c r="B710" s="41"/>
      <c r="C710" s="199" t="s">
        <v>958</v>
      </c>
      <c r="D710" s="199" t="s">
        <v>125</v>
      </c>
      <c r="E710" s="200" t="s">
        <v>959</v>
      </c>
      <c r="F710" s="201" t="s">
        <v>960</v>
      </c>
      <c r="G710" s="202" t="s">
        <v>240</v>
      </c>
      <c r="H710" s="203">
        <v>18.399999999999999</v>
      </c>
      <c r="I710" s="204"/>
      <c r="J710" s="205">
        <f>ROUND(I710*H710,2)</f>
        <v>0</v>
      </c>
      <c r="K710" s="201" t="s">
        <v>129</v>
      </c>
      <c r="L710" s="46"/>
      <c r="M710" s="206" t="s">
        <v>19</v>
      </c>
      <c r="N710" s="207" t="s">
        <v>43</v>
      </c>
      <c r="O710" s="86"/>
      <c r="P710" s="208">
        <f>O710*H710</f>
        <v>0</v>
      </c>
      <c r="Q710" s="208">
        <v>0</v>
      </c>
      <c r="R710" s="208">
        <f>Q710*H710</f>
        <v>0</v>
      </c>
      <c r="S710" s="208">
        <v>0.0025999999999999999</v>
      </c>
      <c r="T710" s="209">
        <f>S710*H710</f>
        <v>0.047839999999999994</v>
      </c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R710" s="210" t="s">
        <v>228</v>
      </c>
      <c r="AT710" s="210" t="s">
        <v>125</v>
      </c>
      <c r="AU710" s="210" t="s">
        <v>79</v>
      </c>
      <c r="AY710" s="19" t="s">
        <v>123</v>
      </c>
      <c r="BE710" s="211">
        <f>IF(N710="základní",J710,0)</f>
        <v>0</v>
      </c>
      <c r="BF710" s="211">
        <f>IF(N710="snížená",J710,0)</f>
        <v>0</v>
      </c>
      <c r="BG710" s="211">
        <f>IF(N710="zákl. přenesená",J710,0)</f>
        <v>0</v>
      </c>
      <c r="BH710" s="211">
        <f>IF(N710="sníž. přenesená",J710,0)</f>
        <v>0</v>
      </c>
      <c r="BI710" s="211">
        <f>IF(N710="nulová",J710,0)</f>
        <v>0</v>
      </c>
      <c r="BJ710" s="19" t="s">
        <v>77</v>
      </c>
      <c r="BK710" s="211">
        <f>ROUND(I710*H710,2)</f>
        <v>0</v>
      </c>
      <c r="BL710" s="19" t="s">
        <v>228</v>
      </c>
      <c r="BM710" s="210" t="s">
        <v>961</v>
      </c>
    </row>
    <row r="711" s="2" customFormat="1">
      <c r="A711" s="40"/>
      <c r="B711" s="41"/>
      <c r="C711" s="42"/>
      <c r="D711" s="212" t="s">
        <v>132</v>
      </c>
      <c r="E711" s="42"/>
      <c r="F711" s="213" t="s">
        <v>962</v>
      </c>
      <c r="G711" s="42"/>
      <c r="H711" s="42"/>
      <c r="I711" s="214"/>
      <c r="J711" s="42"/>
      <c r="K711" s="42"/>
      <c r="L711" s="46"/>
      <c r="M711" s="215"/>
      <c r="N711" s="216"/>
      <c r="O711" s="86"/>
      <c r="P711" s="86"/>
      <c r="Q711" s="86"/>
      <c r="R711" s="86"/>
      <c r="S711" s="86"/>
      <c r="T711" s="87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T711" s="19" t="s">
        <v>132</v>
      </c>
      <c r="AU711" s="19" t="s">
        <v>79</v>
      </c>
    </row>
    <row r="712" s="2" customFormat="1">
      <c r="A712" s="40"/>
      <c r="B712" s="41"/>
      <c r="C712" s="42"/>
      <c r="D712" s="217" t="s">
        <v>134</v>
      </c>
      <c r="E712" s="42"/>
      <c r="F712" s="218" t="s">
        <v>963</v>
      </c>
      <c r="G712" s="42"/>
      <c r="H712" s="42"/>
      <c r="I712" s="214"/>
      <c r="J712" s="42"/>
      <c r="K712" s="42"/>
      <c r="L712" s="46"/>
      <c r="M712" s="215"/>
      <c r="N712" s="216"/>
      <c r="O712" s="86"/>
      <c r="P712" s="86"/>
      <c r="Q712" s="86"/>
      <c r="R712" s="86"/>
      <c r="S712" s="86"/>
      <c r="T712" s="87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T712" s="19" t="s">
        <v>134</v>
      </c>
      <c r="AU712" s="19" t="s">
        <v>79</v>
      </c>
    </row>
    <row r="713" s="2" customFormat="1" ht="16.5" customHeight="1">
      <c r="A713" s="40"/>
      <c r="B713" s="41"/>
      <c r="C713" s="199" t="s">
        <v>964</v>
      </c>
      <c r="D713" s="199" t="s">
        <v>125</v>
      </c>
      <c r="E713" s="200" t="s">
        <v>965</v>
      </c>
      <c r="F713" s="201" t="s">
        <v>966</v>
      </c>
      <c r="G713" s="202" t="s">
        <v>240</v>
      </c>
      <c r="H713" s="203">
        <v>16</v>
      </c>
      <c r="I713" s="204"/>
      <c r="J713" s="205">
        <f>ROUND(I713*H713,2)</f>
        <v>0</v>
      </c>
      <c r="K713" s="201" t="s">
        <v>129</v>
      </c>
      <c r="L713" s="46"/>
      <c r="M713" s="206" t="s">
        <v>19</v>
      </c>
      <c r="N713" s="207" t="s">
        <v>43</v>
      </c>
      <c r="O713" s="86"/>
      <c r="P713" s="208">
        <f>O713*H713</f>
        <v>0</v>
      </c>
      <c r="Q713" s="208">
        <v>0</v>
      </c>
      <c r="R713" s="208">
        <f>Q713*H713</f>
        <v>0</v>
      </c>
      <c r="S713" s="208">
        <v>0.0039399999999999999</v>
      </c>
      <c r="T713" s="209">
        <f>S713*H713</f>
        <v>0.063039999999999999</v>
      </c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R713" s="210" t="s">
        <v>228</v>
      </c>
      <c r="AT713" s="210" t="s">
        <v>125</v>
      </c>
      <c r="AU713" s="210" t="s">
        <v>79</v>
      </c>
      <c r="AY713" s="19" t="s">
        <v>123</v>
      </c>
      <c r="BE713" s="211">
        <f>IF(N713="základní",J713,0)</f>
        <v>0</v>
      </c>
      <c r="BF713" s="211">
        <f>IF(N713="snížená",J713,0)</f>
        <v>0</v>
      </c>
      <c r="BG713" s="211">
        <f>IF(N713="zákl. přenesená",J713,0)</f>
        <v>0</v>
      </c>
      <c r="BH713" s="211">
        <f>IF(N713="sníž. přenesená",J713,0)</f>
        <v>0</v>
      </c>
      <c r="BI713" s="211">
        <f>IF(N713="nulová",J713,0)</f>
        <v>0</v>
      </c>
      <c r="BJ713" s="19" t="s">
        <v>77</v>
      </c>
      <c r="BK713" s="211">
        <f>ROUND(I713*H713,2)</f>
        <v>0</v>
      </c>
      <c r="BL713" s="19" t="s">
        <v>228</v>
      </c>
      <c r="BM713" s="210" t="s">
        <v>967</v>
      </c>
    </row>
    <row r="714" s="2" customFormat="1">
      <c r="A714" s="40"/>
      <c r="B714" s="41"/>
      <c r="C714" s="42"/>
      <c r="D714" s="212" t="s">
        <v>132</v>
      </c>
      <c r="E714" s="42"/>
      <c r="F714" s="213" t="s">
        <v>968</v>
      </c>
      <c r="G714" s="42"/>
      <c r="H714" s="42"/>
      <c r="I714" s="214"/>
      <c r="J714" s="42"/>
      <c r="K714" s="42"/>
      <c r="L714" s="46"/>
      <c r="M714" s="215"/>
      <c r="N714" s="216"/>
      <c r="O714" s="86"/>
      <c r="P714" s="86"/>
      <c r="Q714" s="86"/>
      <c r="R714" s="86"/>
      <c r="S714" s="86"/>
      <c r="T714" s="87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T714" s="19" t="s">
        <v>132</v>
      </c>
      <c r="AU714" s="19" t="s">
        <v>79</v>
      </c>
    </row>
    <row r="715" s="2" customFormat="1">
      <c r="A715" s="40"/>
      <c r="B715" s="41"/>
      <c r="C715" s="42"/>
      <c r="D715" s="217" t="s">
        <v>134</v>
      </c>
      <c r="E715" s="42"/>
      <c r="F715" s="218" t="s">
        <v>969</v>
      </c>
      <c r="G715" s="42"/>
      <c r="H715" s="42"/>
      <c r="I715" s="214"/>
      <c r="J715" s="42"/>
      <c r="K715" s="42"/>
      <c r="L715" s="46"/>
      <c r="M715" s="215"/>
      <c r="N715" s="216"/>
      <c r="O715" s="86"/>
      <c r="P715" s="86"/>
      <c r="Q715" s="86"/>
      <c r="R715" s="86"/>
      <c r="S715" s="86"/>
      <c r="T715" s="87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T715" s="19" t="s">
        <v>134</v>
      </c>
      <c r="AU715" s="19" t="s">
        <v>79</v>
      </c>
    </row>
    <row r="716" s="2" customFormat="1" ht="33" customHeight="1">
      <c r="A716" s="40"/>
      <c r="B716" s="41"/>
      <c r="C716" s="199" t="s">
        <v>970</v>
      </c>
      <c r="D716" s="199" t="s">
        <v>125</v>
      </c>
      <c r="E716" s="200" t="s">
        <v>971</v>
      </c>
      <c r="F716" s="201" t="s">
        <v>972</v>
      </c>
      <c r="G716" s="202" t="s">
        <v>240</v>
      </c>
      <c r="H716" s="203">
        <v>87.609999999999999</v>
      </c>
      <c r="I716" s="204"/>
      <c r="J716" s="205">
        <f>ROUND(I716*H716,2)</f>
        <v>0</v>
      </c>
      <c r="K716" s="201" t="s">
        <v>129</v>
      </c>
      <c r="L716" s="46"/>
      <c r="M716" s="206" t="s">
        <v>19</v>
      </c>
      <c r="N716" s="207" t="s">
        <v>43</v>
      </c>
      <c r="O716" s="86"/>
      <c r="P716" s="208">
        <f>O716*H716</f>
        <v>0</v>
      </c>
      <c r="Q716" s="208">
        <v>0.002</v>
      </c>
      <c r="R716" s="208">
        <f>Q716*H716</f>
        <v>0.17522000000000002</v>
      </c>
      <c r="S716" s="208">
        <v>0</v>
      </c>
      <c r="T716" s="209">
        <f>S716*H716</f>
        <v>0</v>
      </c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R716" s="210" t="s">
        <v>228</v>
      </c>
      <c r="AT716" s="210" t="s">
        <v>125</v>
      </c>
      <c r="AU716" s="210" t="s">
        <v>79</v>
      </c>
      <c r="AY716" s="19" t="s">
        <v>123</v>
      </c>
      <c r="BE716" s="211">
        <f>IF(N716="základní",J716,0)</f>
        <v>0</v>
      </c>
      <c r="BF716" s="211">
        <f>IF(N716="snížená",J716,0)</f>
        <v>0</v>
      </c>
      <c r="BG716" s="211">
        <f>IF(N716="zákl. přenesená",J716,0)</f>
        <v>0</v>
      </c>
      <c r="BH716" s="211">
        <f>IF(N716="sníž. přenesená",J716,0)</f>
        <v>0</v>
      </c>
      <c r="BI716" s="211">
        <f>IF(N716="nulová",J716,0)</f>
        <v>0</v>
      </c>
      <c r="BJ716" s="19" t="s">
        <v>77</v>
      </c>
      <c r="BK716" s="211">
        <f>ROUND(I716*H716,2)</f>
        <v>0</v>
      </c>
      <c r="BL716" s="19" t="s">
        <v>228</v>
      </c>
      <c r="BM716" s="210" t="s">
        <v>973</v>
      </c>
    </row>
    <row r="717" s="2" customFormat="1">
      <c r="A717" s="40"/>
      <c r="B717" s="41"/>
      <c r="C717" s="42"/>
      <c r="D717" s="212" t="s">
        <v>132</v>
      </c>
      <c r="E717" s="42"/>
      <c r="F717" s="213" t="s">
        <v>974</v>
      </c>
      <c r="G717" s="42"/>
      <c r="H717" s="42"/>
      <c r="I717" s="214"/>
      <c r="J717" s="42"/>
      <c r="K717" s="42"/>
      <c r="L717" s="46"/>
      <c r="M717" s="215"/>
      <c r="N717" s="216"/>
      <c r="O717" s="86"/>
      <c r="P717" s="86"/>
      <c r="Q717" s="86"/>
      <c r="R717" s="86"/>
      <c r="S717" s="86"/>
      <c r="T717" s="87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T717" s="19" t="s">
        <v>132</v>
      </c>
      <c r="AU717" s="19" t="s">
        <v>79</v>
      </c>
    </row>
    <row r="718" s="2" customFormat="1">
      <c r="A718" s="40"/>
      <c r="B718" s="41"/>
      <c r="C718" s="42"/>
      <c r="D718" s="217" t="s">
        <v>134</v>
      </c>
      <c r="E718" s="42"/>
      <c r="F718" s="218" t="s">
        <v>975</v>
      </c>
      <c r="G718" s="42"/>
      <c r="H718" s="42"/>
      <c r="I718" s="214"/>
      <c r="J718" s="42"/>
      <c r="K718" s="42"/>
      <c r="L718" s="46"/>
      <c r="M718" s="215"/>
      <c r="N718" s="216"/>
      <c r="O718" s="86"/>
      <c r="P718" s="86"/>
      <c r="Q718" s="86"/>
      <c r="R718" s="86"/>
      <c r="S718" s="86"/>
      <c r="T718" s="87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T718" s="19" t="s">
        <v>134</v>
      </c>
      <c r="AU718" s="19" t="s">
        <v>79</v>
      </c>
    </row>
    <row r="719" s="13" customFormat="1">
      <c r="A719" s="13"/>
      <c r="B719" s="219"/>
      <c r="C719" s="220"/>
      <c r="D719" s="212" t="s">
        <v>136</v>
      </c>
      <c r="E719" s="221" t="s">
        <v>19</v>
      </c>
      <c r="F719" s="222" t="s">
        <v>976</v>
      </c>
      <c r="G719" s="220"/>
      <c r="H719" s="223">
        <v>87.609999999999999</v>
      </c>
      <c r="I719" s="224"/>
      <c r="J719" s="220"/>
      <c r="K719" s="220"/>
      <c r="L719" s="225"/>
      <c r="M719" s="226"/>
      <c r="N719" s="227"/>
      <c r="O719" s="227"/>
      <c r="P719" s="227"/>
      <c r="Q719" s="227"/>
      <c r="R719" s="227"/>
      <c r="S719" s="227"/>
      <c r="T719" s="228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29" t="s">
        <v>136</v>
      </c>
      <c r="AU719" s="229" t="s">
        <v>79</v>
      </c>
      <c r="AV719" s="13" t="s">
        <v>79</v>
      </c>
      <c r="AW719" s="13" t="s">
        <v>33</v>
      </c>
      <c r="AX719" s="13" t="s">
        <v>72</v>
      </c>
      <c r="AY719" s="229" t="s">
        <v>123</v>
      </c>
    </row>
    <row r="720" s="14" customFormat="1">
      <c r="A720" s="14"/>
      <c r="B720" s="230"/>
      <c r="C720" s="231"/>
      <c r="D720" s="212" t="s">
        <v>136</v>
      </c>
      <c r="E720" s="232" t="s">
        <v>19</v>
      </c>
      <c r="F720" s="233" t="s">
        <v>139</v>
      </c>
      <c r="G720" s="231"/>
      <c r="H720" s="234">
        <v>87.609999999999999</v>
      </c>
      <c r="I720" s="235"/>
      <c r="J720" s="231"/>
      <c r="K720" s="231"/>
      <c r="L720" s="236"/>
      <c r="M720" s="237"/>
      <c r="N720" s="238"/>
      <c r="O720" s="238"/>
      <c r="P720" s="238"/>
      <c r="Q720" s="238"/>
      <c r="R720" s="238"/>
      <c r="S720" s="238"/>
      <c r="T720" s="239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40" t="s">
        <v>136</v>
      </c>
      <c r="AU720" s="240" t="s">
        <v>79</v>
      </c>
      <c r="AV720" s="14" t="s">
        <v>130</v>
      </c>
      <c r="AW720" s="14" t="s">
        <v>33</v>
      </c>
      <c r="AX720" s="14" t="s">
        <v>77</v>
      </c>
      <c r="AY720" s="240" t="s">
        <v>123</v>
      </c>
    </row>
    <row r="721" s="2" customFormat="1" ht="33" customHeight="1">
      <c r="A721" s="40"/>
      <c r="B721" s="41"/>
      <c r="C721" s="199" t="s">
        <v>977</v>
      </c>
      <c r="D721" s="199" t="s">
        <v>125</v>
      </c>
      <c r="E721" s="200" t="s">
        <v>978</v>
      </c>
      <c r="F721" s="201" t="s">
        <v>979</v>
      </c>
      <c r="G721" s="202" t="s">
        <v>462</v>
      </c>
      <c r="H721" s="203">
        <v>22</v>
      </c>
      <c r="I721" s="204"/>
      <c r="J721" s="205">
        <f>ROUND(I721*H721,2)</f>
        <v>0</v>
      </c>
      <c r="K721" s="201" t="s">
        <v>129</v>
      </c>
      <c r="L721" s="46"/>
      <c r="M721" s="206" t="s">
        <v>19</v>
      </c>
      <c r="N721" s="207" t="s">
        <v>43</v>
      </c>
      <c r="O721" s="86"/>
      <c r="P721" s="208">
        <f>O721*H721</f>
        <v>0</v>
      </c>
      <c r="Q721" s="208">
        <v>0</v>
      </c>
      <c r="R721" s="208">
        <f>Q721*H721</f>
        <v>0</v>
      </c>
      <c r="S721" s="208">
        <v>0</v>
      </c>
      <c r="T721" s="209">
        <f>S721*H721</f>
        <v>0</v>
      </c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R721" s="210" t="s">
        <v>228</v>
      </c>
      <c r="AT721" s="210" t="s">
        <v>125</v>
      </c>
      <c r="AU721" s="210" t="s">
        <v>79</v>
      </c>
      <c r="AY721" s="19" t="s">
        <v>123</v>
      </c>
      <c r="BE721" s="211">
        <f>IF(N721="základní",J721,0)</f>
        <v>0</v>
      </c>
      <c r="BF721" s="211">
        <f>IF(N721="snížená",J721,0)</f>
        <v>0</v>
      </c>
      <c r="BG721" s="211">
        <f>IF(N721="zákl. přenesená",J721,0)</f>
        <v>0</v>
      </c>
      <c r="BH721" s="211">
        <f>IF(N721="sníž. přenesená",J721,0)</f>
        <v>0</v>
      </c>
      <c r="BI721" s="211">
        <f>IF(N721="nulová",J721,0)</f>
        <v>0</v>
      </c>
      <c r="BJ721" s="19" t="s">
        <v>77</v>
      </c>
      <c r="BK721" s="211">
        <f>ROUND(I721*H721,2)</f>
        <v>0</v>
      </c>
      <c r="BL721" s="19" t="s">
        <v>228</v>
      </c>
      <c r="BM721" s="210" t="s">
        <v>980</v>
      </c>
    </row>
    <row r="722" s="2" customFormat="1">
      <c r="A722" s="40"/>
      <c r="B722" s="41"/>
      <c r="C722" s="42"/>
      <c r="D722" s="212" t="s">
        <v>132</v>
      </c>
      <c r="E722" s="42"/>
      <c r="F722" s="213" t="s">
        <v>981</v>
      </c>
      <c r="G722" s="42"/>
      <c r="H722" s="42"/>
      <c r="I722" s="214"/>
      <c r="J722" s="42"/>
      <c r="K722" s="42"/>
      <c r="L722" s="46"/>
      <c r="M722" s="215"/>
      <c r="N722" s="216"/>
      <c r="O722" s="86"/>
      <c r="P722" s="86"/>
      <c r="Q722" s="86"/>
      <c r="R722" s="86"/>
      <c r="S722" s="86"/>
      <c r="T722" s="87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T722" s="19" t="s">
        <v>132</v>
      </c>
      <c r="AU722" s="19" t="s">
        <v>79</v>
      </c>
    </row>
    <row r="723" s="2" customFormat="1">
      <c r="A723" s="40"/>
      <c r="B723" s="41"/>
      <c r="C723" s="42"/>
      <c r="D723" s="217" t="s">
        <v>134</v>
      </c>
      <c r="E723" s="42"/>
      <c r="F723" s="218" t="s">
        <v>982</v>
      </c>
      <c r="G723" s="42"/>
      <c r="H723" s="42"/>
      <c r="I723" s="214"/>
      <c r="J723" s="42"/>
      <c r="K723" s="42"/>
      <c r="L723" s="46"/>
      <c r="M723" s="215"/>
      <c r="N723" s="216"/>
      <c r="O723" s="86"/>
      <c r="P723" s="86"/>
      <c r="Q723" s="86"/>
      <c r="R723" s="86"/>
      <c r="S723" s="86"/>
      <c r="T723" s="87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T723" s="19" t="s">
        <v>134</v>
      </c>
      <c r="AU723" s="19" t="s">
        <v>79</v>
      </c>
    </row>
    <row r="724" s="2" customFormat="1" ht="24.15" customHeight="1">
      <c r="A724" s="40"/>
      <c r="B724" s="41"/>
      <c r="C724" s="199" t="s">
        <v>983</v>
      </c>
      <c r="D724" s="199" t="s">
        <v>125</v>
      </c>
      <c r="E724" s="200" t="s">
        <v>984</v>
      </c>
      <c r="F724" s="201" t="s">
        <v>985</v>
      </c>
      <c r="G724" s="202" t="s">
        <v>240</v>
      </c>
      <c r="H724" s="203">
        <v>85.200000000000003</v>
      </c>
      <c r="I724" s="204"/>
      <c r="J724" s="205">
        <f>ROUND(I724*H724,2)</f>
        <v>0</v>
      </c>
      <c r="K724" s="201" t="s">
        <v>782</v>
      </c>
      <c r="L724" s="46"/>
      <c r="M724" s="206" t="s">
        <v>19</v>
      </c>
      <c r="N724" s="207" t="s">
        <v>43</v>
      </c>
      <c r="O724" s="86"/>
      <c r="P724" s="208">
        <f>O724*H724</f>
        <v>0</v>
      </c>
      <c r="Q724" s="208">
        <v>0.00362</v>
      </c>
      <c r="R724" s="208">
        <f>Q724*H724</f>
        <v>0.30842400000000003</v>
      </c>
      <c r="S724" s="208">
        <v>0</v>
      </c>
      <c r="T724" s="209">
        <f>S724*H724</f>
        <v>0</v>
      </c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R724" s="210" t="s">
        <v>228</v>
      </c>
      <c r="AT724" s="210" t="s">
        <v>125</v>
      </c>
      <c r="AU724" s="210" t="s">
        <v>79</v>
      </c>
      <c r="AY724" s="19" t="s">
        <v>123</v>
      </c>
      <c r="BE724" s="211">
        <f>IF(N724="základní",J724,0)</f>
        <v>0</v>
      </c>
      <c r="BF724" s="211">
        <f>IF(N724="snížená",J724,0)</f>
        <v>0</v>
      </c>
      <c r="BG724" s="211">
        <f>IF(N724="zákl. přenesená",J724,0)</f>
        <v>0</v>
      </c>
      <c r="BH724" s="211">
        <f>IF(N724="sníž. přenesená",J724,0)</f>
        <v>0</v>
      </c>
      <c r="BI724" s="211">
        <f>IF(N724="nulová",J724,0)</f>
        <v>0</v>
      </c>
      <c r="BJ724" s="19" t="s">
        <v>77</v>
      </c>
      <c r="BK724" s="211">
        <f>ROUND(I724*H724,2)</f>
        <v>0</v>
      </c>
      <c r="BL724" s="19" t="s">
        <v>228</v>
      </c>
      <c r="BM724" s="210" t="s">
        <v>986</v>
      </c>
    </row>
    <row r="725" s="2" customFormat="1">
      <c r="A725" s="40"/>
      <c r="B725" s="41"/>
      <c r="C725" s="42"/>
      <c r="D725" s="212" t="s">
        <v>132</v>
      </c>
      <c r="E725" s="42"/>
      <c r="F725" s="213" t="s">
        <v>987</v>
      </c>
      <c r="G725" s="42"/>
      <c r="H725" s="42"/>
      <c r="I725" s="214"/>
      <c r="J725" s="42"/>
      <c r="K725" s="42"/>
      <c r="L725" s="46"/>
      <c r="M725" s="215"/>
      <c r="N725" s="216"/>
      <c r="O725" s="86"/>
      <c r="P725" s="86"/>
      <c r="Q725" s="86"/>
      <c r="R725" s="86"/>
      <c r="S725" s="86"/>
      <c r="T725" s="87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T725" s="19" t="s">
        <v>132</v>
      </c>
      <c r="AU725" s="19" t="s">
        <v>79</v>
      </c>
    </row>
    <row r="726" s="13" customFormat="1">
      <c r="A726" s="13"/>
      <c r="B726" s="219"/>
      <c r="C726" s="220"/>
      <c r="D726" s="212" t="s">
        <v>136</v>
      </c>
      <c r="E726" s="221" t="s">
        <v>19</v>
      </c>
      <c r="F726" s="222" t="s">
        <v>340</v>
      </c>
      <c r="G726" s="220"/>
      <c r="H726" s="223">
        <v>85.200000000000003</v>
      </c>
      <c r="I726" s="224"/>
      <c r="J726" s="220"/>
      <c r="K726" s="220"/>
      <c r="L726" s="225"/>
      <c r="M726" s="226"/>
      <c r="N726" s="227"/>
      <c r="O726" s="227"/>
      <c r="P726" s="227"/>
      <c r="Q726" s="227"/>
      <c r="R726" s="227"/>
      <c r="S726" s="227"/>
      <c r="T726" s="228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29" t="s">
        <v>136</v>
      </c>
      <c r="AU726" s="229" t="s">
        <v>79</v>
      </c>
      <c r="AV726" s="13" t="s">
        <v>79</v>
      </c>
      <c r="AW726" s="13" t="s">
        <v>33</v>
      </c>
      <c r="AX726" s="13" t="s">
        <v>72</v>
      </c>
      <c r="AY726" s="229" t="s">
        <v>123</v>
      </c>
    </row>
    <row r="727" s="14" customFormat="1">
      <c r="A727" s="14"/>
      <c r="B727" s="230"/>
      <c r="C727" s="231"/>
      <c r="D727" s="212" t="s">
        <v>136</v>
      </c>
      <c r="E727" s="232" t="s">
        <v>19</v>
      </c>
      <c r="F727" s="233" t="s">
        <v>139</v>
      </c>
      <c r="G727" s="231"/>
      <c r="H727" s="234">
        <v>85.200000000000003</v>
      </c>
      <c r="I727" s="235"/>
      <c r="J727" s="231"/>
      <c r="K727" s="231"/>
      <c r="L727" s="236"/>
      <c r="M727" s="237"/>
      <c r="N727" s="238"/>
      <c r="O727" s="238"/>
      <c r="P727" s="238"/>
      <c r="Q727" s="238"/>
      <c r="R727" s="238"/>
      <c r="S727" s="238"/>
      <c r="T727" s="239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40" t="s">
        <v>136</v>
      </c>
      <c r="AU727" s="240" t="s">
        <v>79</v>
      </c>
      <c r="AV727" s="14" t="s">
        <v>130</v>
      </c>
      <c r="AW727" s="14" t="s">
        <v>33</v>
      </c>
      <c r="AX727" s="14" t="s">
        <v>77</v>
      </c>
      <c r="AY727" s="240" t="s">
        <v>123</v>
      </c>
    </row>
    <row r="728" s="2" customFormat="1" ht="33" customHeight="1">
      <c r="A728" s="40"/>
      <c r="B728" s="41"/>
      <c r="C728" s="199" t="s">
        <v>988</v>
      </c>
      <c r="D728" s="199" t="s">
        <v>125</v>
      </c>
      <c r="E728" s="200" t="s">
        <v>989</v>
      </c>
      <c r="F728" s="201" t="s">
        <v>990</v>
      </c>
      <c r="G728" s="202" t="s">
        <v>462</v>
      </c>
      <c r="H728" s="203">
        <v>142</v>
      </c>
      <c r="I728" s="204"/>
      <c r="J728" s="205">
        <f>ROUND(I728*H728,2)</f>
        <v>0</v>
      </c>
      <c r="K728" s="201" t="s">
        <v>129</v>
      </c>
      <c r="L728" s="46"/>
      <c r="M728" s="206" t="s">
        <v>19</v>
      </c>
      <c r="N728" s="207" t="s">
        <v>43</v>
      </c>
      <c r="O728" s="86"/>
      <c r="P728" s="208">
        <f>O728*H728</f>
        <v>0</v>
      </c>
      <c r="Q728" s="208">
        <v>0</v>
      </c>
      <c r="R728" s="208">
        <f>Q728*H728</f>
        <v>0</v>
      </c>
      <c r="S728" s="208">
        <v>0</v>
      </c>
      <c r="T728" s="209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0" t="s">
        <v>228</v>
      </c>
      <c r="AT728" s="210" t="s">
        <v>125</v>
      </c>
      <c r="AU728" s="210" t="s">
        <v>79</v>
      </c>
      <c r="AY728" s="19" t="s">
        <v>123</v>
      </c>
      <c r="BE728" s="211">
        <f>IF(N728="základní",J728,0)</f>
        <v>0</v>
      </c>
      <c r="BF728" s="211">
        <f>IF(N728="snížená",J728,0)</f>
        <v>0</v>
      </c>
      <c r="BG728" s="211">
        <f>IF(N728="zákl. přenesená",J728,0)</f>
        <v>0</v>
      </c>
      <c r="BH728" s="211">
        <f>IF(N728="sníž. přenesená",J728,0)</f>
        <v>0</v>
      </c>
      <c r="BI728" s="211">
        <f>IF(N728="nulová",J728,0)</f>
        <v>0</v>
      </c>
      <c r="BJ728" s="19" t="s">
        <v>77</v>
      </c>
      <c r="BK728" s="211">
        <f>ROUND(I728*H728,2)</f>
        <v>0</v>
      </c>
      <c r="BL728" s="19" t="s">
        <v>228</v>
      </c>
      <c r="BM728" s="210" t="s">
        <v>991</v>
      </c>
    </row>
    <row r="729" s="2" customFormat="1">
      <c r="A729" s="40"/>
      <c r="B729" s="41"/>
      <c r="C729" s="42"/>
      <c r="D729" s="212" t="s">
        <v>132</v>
      </c>
      <c r="E729" s="42"/>
      <c r="F729" s="213" t="s">
        <v>992</v>
      </c>
      <c r="G729" s="42"/>
      <c r="H729" s="42"/>
      <c r="I729" s="214"/>
      <c r="J729" s="42"/>
      <c r="K729" s="42"/>
      <c r="L729" s="46"/>
      <c r="M729" s="215"/>
      <c r="N729" s="216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9" t="s">
        <v>132</v>
      </c>
      <c r="AU729" s="19" t="s">
        <v>79</v>
      </c>
    </row>
    <row r="730" s="2" customFormat="1">
      <c r="A730" s="40"/>
      <c r="B730" s="41"/>
      <c r="C730" s="42"/>
      <c r="D730" s="217" t="s">
        <v>134</v>
      </c>
      <c r="E730" s="42"/>
      <c r="F730" s="218" t="s">
        <v>993</v>
      </c>
      <c r="G730" s="42"/>
      <c r="H730" s="42"/>
      <c r="I730" s="214"/>
      <c r="J730" s="42"/>
      <c r="K730" s="42"/>
      <c r="L730" s="46"/>
      <c r="M730" s="215"/>
      <c r="N730" s="216"/>
      <c r="O730" s="86"/>
      <c r="P730" s="86"/>
      <c r="Q730" s="86"/>
      <c r="R730" s="86"/>
      <c r="S730" s="86"/>
      <c r="T730" s="87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T730" s="19" t="s">
        <v>134</v>
      </c>
      <c r="AU730" s="19" t="s">
        <v>79</v>
      </c>
    </row>
    <row r="731" s="13" customFormat="1">
      <c r="A731" s="13"/>
      <c r="B731" s="219"/>
      <c r="C731" s="220"/>
      <c r="D731" s="212" t="s">
        <v>136</v>
      </c>
      <c r="E731" s="221" t="s">
        <v>19</v>
      </c>
      <c r="F731" s="222" t="s">
        <v>994</v>
      </c>
      <c r="G731" s="220"/>
      <c r="H731" s="223">
        <v>142</v>
      </c>
      <c r="I731" s="224"/>
      <c r="J731" s="220"/>
      <c r="K731" s="220"/>
      <c r="L731" s="225"/>
      <c r="M731" s="226"/>
      <c r="N731" s="227"/>
      <c r="O731" s="227"/>
      <c r="P731" s="227"/>
      <c r="Q731" s="227"/>
      <c r="R731" s="227"/>
      <c r="S731" s="227"/>
      <c r="T731" s="228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29" t="s">
        <v>136</v>
      </c>
      <c r="AU731" s="229" t="s">
        <v>79</v>
      </c>
      <c r="AV731" s="13" t="s">
        <v>79</v>
      </c>
      <c r="AW731" s="13" t="s">
        <v>33</v>
      </c>
      <c r="AX731" s="13" t="s">
        <v>72</v>
      </c>
      <c r="AY731" s="229" t="s">
        <v>123</v>
      </c>
    </row>
    <row r="732" s="14" customFormat="1">
      <c r="A732" s="14"/>
      <c r="B732" s="230"/>
      <c r="C732" s="231"/>
      <c r="D732" s="212" t="s">
        <v>136</v>
      </c>
      <c r="E732" s="232" t="s">
        <v>19</v>
      </c>
      <c r="F732" s="233" t="s">
        <v>139</v>
      </c>
      <c r="G732" s="231"/>
      <c r="H732" s="234">
        <v>142</v>
      </c>
      <c r="I732" s="235"/>
      <c r="J732" s="231"/>
      <c r="K732" s="231"/>
      <c r="L732" s="236"/>
      <c r="M732" s="237"/>
      <c r="N732" s="238"/>
      <c r="O732" s="238"/>
      <c r="P732" s="238"/>
      <c r="Q732" s="238"/>
      <c r="R732" s="238"/>
      <c r="S732" s="238"/>
      <c r="T732" s="239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40" t="s">
        <v>136</v>
      </c>
      <c r="AU732" s="240" t="s">
        <v>79</v>
      </c>
      <c r="AV732" s="14" t="s">
        <v>130</v>
      </c>
      <c r="AW732" s="14" t="s">
        <v>33</v>
      </c>
      <c r="AX732" s="14" t="s">
        <v>77</v>
      </c>
      <c r="AY732" s="240" t="s">
        <v>123</v>
      </c>
    </row>
    <row r="733" s="2" customFormat="1" ht="24.15" customHeight="1">
      <c r="A733" s="40"/>
      <c r="B733" s="41"/>
      <c r="C733" s="199" t="s">
        <v>995</v>
      </c>
      <c r="D733" s="199" t="s">
        <v>125</v>
      </c>
      <c r="E733" s="200" t="s">
        <v>996</v>
      </c>
      <c r="F733" s="201" t="s">
        <v>997</v>
      </c>
      <c r="G733" s="202" t="s">
        <v>240</v>
      </c>
      <c r="H733" s="203">
        <v>18.399999999999999</v>
      </c>
      <c r="I733" s="204"/>
      <c r="J733" s="205">
        <f>ROUND(I733*H733,2)</f>
        <v>0</v>
      </c>
      <c r="K733" s="201" t="s">
        <v>129</v>
      </c>
      <c r="L733" s="46"/>
      <c r="M733" s="206" t="s">
        <v>19</v>
      </c>
      <c r="N733" s="207" t="s">
        <v>43</v>
      </c>
      <c r="O733" s="86"/>
      <c r="P733" s="208">
        <f>O733*H733</f>
        <v>0</v>
      </c>
      <c r="Q733" s="208">
        <v>0.0028600000000000001</v>
      </c>
      <c r="R733" s="208">
        <f>Q733*H733</f>
        <v>0.052623999999999997</v>
      </c>
      <c r="S733" s="208">
        <v>0</v>
      </c>
      <c r="T733" s="209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0" t="s">
        <v>228</v>
      </c>
      <c r="AT733" s="210" t="s">
        <v>125</v>
      </c>
      <c r="AU733" s="210" t="s">
        <v>79</v>
      </c>
      <c r="AY733" s="19" t="s">
        <v>123</v>
      </c>
      <c r="BE733" s="211">
        <f>IF(N733="základní",J733,0)</f>
        <v>0</v>
      </c>
      <c r="BF733" s="211">
        <f>IF(N733="snížená",J733,0)</f>
        <v>0</v>
      </c>
      <c r="BG733" s="211">
        <f>IF(N733="zákl. přenesená",J733,0)</f>
        <v>0</v>
      </c>
      <c r="BH733" s="211">
        <f>IF(N733="sníž. přenesená",J733,0)</f>
        <v>0</v>
      </c>
      <c r="BI733" s="211">
        <f>IF(N733="nulová",J733,0)</f>
        <v>0</v>
      </c>
      <c r="BJ733" s="19" t="s">
        <v>77</v>
      </c>
      <c r="BK733" s="211">
        <f>ROUND(I733*H733,2)</f>
        <v>0</v>
      </c>
      <c r="BL733" s="19" t="s">
        <v>228</v>
      </c>
      <c r="BM733" s="210" t="s">
        <v>998</v>
      </c>
    </row>
    <row r="734" s="2" customFormat="1">
      <c r="A734" s="40"/>
      <c r="B734" s="41"/>
      <c r="C734" s="42"/>
      <c r="D734" s="212" t="s">
        <v>132</v>
      </c>
      <c r="E734" s="42"/>
      <c r="F734" s="213" t="s">
        <v>999</v>
      </c>
      <c r="G734" s="42"/>
      <c r="H734" s="42"/>
      <c r="I734" s="214"/>
      <c r="J734" s="42"/>
      <c r="K734" s="42"/>
      <c r="L734" s="46"/>
      <c r="M734" s="215"/>
      <c r="N734" s="216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132</v>
      </c>
      <c r="AU734" s="19" t="s">
        <v>79</v>
      </c>
    </row>
    <row r="735" s="2" customFormat="1">
      <c r="A735" s="40"/>
      <c r="B735" s="41"/>
      <c r="C735" s="42"/>
      <c r="D735" s="217" t="s">
        <v>134</v>
      </c>
      <c r="E735" s="42"/>
      <c r="F735" s="218" t="s">
        <v>1000</v>
      </c>
      <c r="G735" s="42"/>
      <c r="H735" s="42"/>
      <c r="I735" s="214"/>
      <c r="J735" s="42"/>
      <c r="K735" s="42"/>
      <c r="L735" s="46"/>
      <c r="M735" s="215"/>
      <c r="N735" s="216"/>
      <c r="O735" s="86"/>
      <c r="P735" s="86"/>
      <c r="Q735" s="86"/>
      <c r="R735" s="86"/>
      <c r="S735" s="86"/>
      <c r="T735" s="87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T735" s="19" t="s">
        <v>134</v>
      </c>
      <c r="AU735" s="19" t="s">
        <v>79</v>
      </c>
    </row>
    <row r="736" s="2" customFormat="1" ht="24.15" customHeight="1">
      <c r="A736" s="40"/>
      <c r="B736" s="41"/>
      <c r="C736" s="199" t="s">
        <v>1001</v>
      </c>
      <c r="D736" s="199" t="s">
        <v>125</v>
      </c>
      <c r="E736" s="200" t="s">
        <v>1002</v>
      </c>
      <c r="F736" s="201" t="s">
        <v>1003</v>
      </c>
      <c r="G736" s="202" t="s">
        <v>462</v>
      </c>
      <c r="H736" s="203">
        <v>2</v>
      </c>
      <c r="I736" s="204"/>
      <c r="J736" s="205">
        <f>ROUND(I736*H736,2)</f>
        <v>0</v>
      </c>
      <c r="K736" s="201" t="s">
        <v>129</v>
      </c>
      <c r="L736" s="46"/>
      <c r="M736" s="206" t="s">
        <v>19</v>
      </c>
      <c r="N736" s="207" t="s">
        <v>43</v>
      </c>
      <c r="O736" s="86"/>
      <c r="P736" s="208">
        <f>O736*H736</f>
        <v>0</v>
      </c>
      <c r="Q736" s="208">
        <v>0.00064000000000000005</v>
      </c>
      <c r="R736" s="208">
        <f>Q736*H736</f>
        <v>0.0012800000000000001</v>
      </c>
      <c r="S736" s="208">
        <v>0</v>
      </c>
      <c r="T736" s="209">
        <f>S736*H736</f>
        <v>0</v>
      </c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R736" s="210" t="s">
        <v>228</v>
      </c>
      <c r="AT736" s="210" t="s">
        <v>125</v>
      </c>
      <c r="AU736" s="210" t="s">
        <v>79</v>
      </c>
      <c r="AY736" s="19" t="s">
        <v>123</v>
      </c>
      <c r="BE736" s="211">
        <f>IF(N736="základní",J736,0)</f>
        <v>0</v>
      </c>
      <c r="BF736" s="211">
        <f>IF(N736="snížená",J736,0)</f>
        <v>0</v>
      </c>
      <c r="BG736" s="211">
        <f>IF(N736="zákl. přenesená",J736,0)</f>
        <v>0</v>
      </c>
      <c r="BH736" s="211">
        <f>IF(N736="sníž. přenesená",J736,0)</f>
        <v>0</v>
      </c>
      <c r="BI736" s="211">
        <f>IF(N736="nulová",J736,0)</f>
        <v>0</v>
      </c>
      <c r="BJ736" s="19" t="s">
        <v>77</v>
      </c>
      <c r="BK736" s="211">
        <f>ROUND(I736*H736,2)</f>
        <v>0</v>
      </c>
      <c r="BL736" s="19" t="s">
        <v>228</v>
      </c>
      <c r="BM736" s="210" t="s">
        <v>1004</v>
      </c>
    </row>
    <row r="737" s="2" customFormat="1">
      <c r="A737" s="40"/>
      <c r="B737" s="41"/>
      <c r="C737" s="42"/>
      <c r="D737" s="212" t="s">
        <v>132</v>
      </c>
      <c r="E737" s="42"/>
      <c r="F737" s="213" t="s">
        <v>1005</v>
      </c>
      <c r="G737" s="42"/>
      <c r="H737" s="42"/>
      <c r="I737" s="214"/>
      <c r="J737" s="42"/>
      <c r="K737" s="42"/>
      <c r="L737" s="46"/>
      <c r="M737" s="215"/>
      <c r="N737" s="216"/>
      <c r="O737" s="86"/>
      <c r="P737" s="86"/>
      <c r="Q737" s="86"/>
      <c r="R737" s="86"/>
      <c r="S737" s="86"/>
      <c r="T737" s="87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T737" s="19" t="s">
        <v>132</v>
      </c>
      <c r="AU737" s="19" t="s">
        <v>79</v>
      </c>
    </row>
    <row r="738" s="2" customFormat="1">
      <c r="A738" s="40"/>
      <c r="B738" s="41"/>
      <c r="C738" s="42"/>
      <c r="D738" s="217" t="s">
        <v>134</v>
      </c>
      <c r="E738" s="42"/>
      <c r="F738" s="218" t="s">
        <v>1006</v>
      </c>
      <c r="G738" s="42"/>
      <c r="H738" s="42"/>
      <c r="I738" s="214"/>
      <c r="J738" s="42"/>
      <c r="K738" s="42"/>
      <c r="L738" s="46"/>
      <c r="M738" s="215"/>
      <c r="N738" s="216"/>
      <c r="O738" s="86"/>
      <c r="P738" s="86"/>
      <c r="Q738" s="86"/>
      <c r="R738" s="86"/>
      <c r="S738" s="86"/>
      <c r="T738" s="87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T738" s="19" t="s">
        <v>134</v>
      </c>
      <c r="AU738" s="19" t="s">
        <v>79</v>
      </c>
    </row>
    <row r="739" s="2" customFormat="1" ht="24.15" customHeight="1">
      <c r="A739" s="40"/>
      <c r="B739" s="41"/>
      <c r="C739" s="199" t="s">
        <v>1007</v>
      </c>
      <c r="D739" s="199" t="s">
        <v>125</v>
      </c>
      <c r="E739" s="200" t="s">
        <v>1008</v>
      </c>
      <c r="F739" s="201" t="s">
        <v>1009</v>
      </c>
      <c r="G739" s="202" t="s">
        <v>240</v>
      </c>
      <c r="H739" s="203">
        <v>15</v>
      </c>
      <c r="I739" s="204"/>
      <c r="J739" s="205">
        <f>ROUND(I739*H739,2)</f>
        <v>0</v>
      </c>
      <c r="K739" s="201" t="s">
        <v>129</v>
      </c>
      <c r="L739" s="46"/>
      <c r="M739" s="206" t="s">
        <v>19</v>
      </c>
      <c r="N739" s="207" t="s">
        <v>43</v>
      </c>
      <c r="O739" s="86"/>
      <c r="P739" s="208">
        <f>O739*H739</f>
        <v>0</v>
      </c>
      <c r="Q739" s="208">
        <v>0.0028900000000000002</v>
      </c>
      <c r="R739" s="208">
        <f>Q739*H739</f>
        <v>0.04335</v>
      </c>
      <c r="S739" s="208">
        <v>0</v>
      </c>
      <c r="T739" s="209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0" t="s">
        <v>228</v>
      </c>
      <c r="AT739" s="210" t="s">
        <v>125</v>
      </c>
      <c r="AU739" s="210" t="s">
        <v>79</v>
      </c>
      <c r="AY739" s="19" t="s">
        <v>123</v>
      </c>
      <c r="BE739" s="211">
        <f>IF(N739="základní",J739,0)</f>
        <v>0</v>
      </c>
      <c r="BF739" s="211">
        <f>IF(N739="snížená",J739,0)</f>
        <v>0</v>
      </c>
      <c r="BG739" s="211">
        <f>IF(N739="zákl. přenesená",J739,0)</f>
        <v>0</v>
      </c>
      <c r="BH739" s="211">
        <f>IF(N739="sníž. přenesená",J739,0)</f>
        <v>0</v>
      </c>
      <c r="BI739" s="211">
        <f>IF(N739="nulová",J739,0)</f>
        <v>0</v>
      </c>
      <c r="BJ739" s="19" t="s">
        <v>77</v>
      </c>
      <c r="BK739" s="211">
        <f>ROUND(I739*H739,2)</f>
        <v>0</v>
      </c>
      <c r="BL739" s="19" t="s">
        <v>228</v>
      </c>
      <c r="BM739" s="210" t="s">
        <v>1010</v>
      </c>
    </row>
    <row r="740" s="2" customFormat="1">
      <c r="A740" s="40"/>
      <c r="B740" s="41"/>
      <c r="C740" s="42"/>
      <c r="D740" s="212" t="s">
        <v>132</v>
      </c>
      <c r="E740" s="42"/>
      <c r="F740" s="213" t="s">
        <v>1011</v>
      </c>
      <c r="G740" s="42"/>
      <c r="H740" s="42"/>
      <c r="I740" s="214"/>
      <c r="J740" s="42"/>
      <c r="K740" s="42"/>
      <c r="L740" s="46"/>
      <c r="M740" s="215"/>
      <c r="N740" s="216"/>
      <c r="O740" s="86"/>
      <c r="P740" s="86"/>
      <c r="Q740" s="86"/>
      <c r="R740" s="86"/>
      <c r="S740" s="86"/>
      <c r="T740" s="87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T740" s="19" t="s">
        <v>132</v>
      </c>
      <c r="AU740" s="19" t="s">
        <v>79</v>
      </c>
    </row>
    <row r="741" s="2" customFormat="1">
      <c r="A741" s="40"/>
      <c r="B741" s="41"/>
      <c r="C741" s="42"/>
      <c r="D741" s="217" t="s">
        <v>134</v>
      </c>
      <c r="E741" s="42"/>
      <c r="F741" s="218" t="s">
        <v>1012</v>
      </c>
      <c r="G741" s="42"/>
      <c r="H741" s="42"/>
      <c r="I741" s="214"/>
      <c r="J741" s="42"/>
      <c r="K741" s="42"/>
      <c r="L741" s="46"/>
      <c r="M741" s="215"/>
      <c r="N741" s="216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134</v>
      </c>
      <c r="AU741" s="19" t="s">
        <v>79</v>
      </c>
    </row>
    <row r="742" s="2" customFormat="1" ht="24.15" customHeight="1">
      <c r="A742" s="40"/>
      <c r="B742" s="41"/>
      <c r="C742" s="199" t="s">
        <v>1013</v>
      </c>
      <c r="D742" s="199" t="s">
        <v>125</v>
      </c>
      <c r="E742" s="200" t="s">
        <v>1014</v>
      </c>
      <c r="F742" s="201" t="s">
        <v>1015</v>
      </c>
      <c r="G742" s="202" t="s">
        <v>179</v>
      </c>
      <c r="H742" s="203">
        <v>0.58099999999999996</v>
      </c>
      <c r="I742" s="204"/>
      <c r="J742" s="205">
        <f>ROUND(I742*H742,2)</f>
        <v>0</v>
      </c>
      <c r="K742" s="201" t="s">
        <v>129</v>
      </c>
      <c r="L742" s="46"/>
      <c r="M742" s="206" t="s">
        <v>19</v>
      </c>
      <c r="N742" s="207" t="s">
        <v>43</v>
      </c>
      <c r="O742" s="86"/>
      <c r="P742" s="208">
        <f>O742*H742</f>
        <v>0</v>
      </c>
      <c r="Q742" s="208">
        <v>0</v>
      </c>
      <c r="R742" s="208">
        <f>Q742*H742</f>
        <v>0</v>
      </c>
      <c r="S742" s="208">
        <v>0</v>
      </c>
      <c r="T742" s="209">
        <f>S742*H742</f>
        <v>0</v>
      </c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R742" s="210" t="s">
        <v>228</v>
      </c>
      <c r="AT742" s="210" t="s">
        <v>125</v>
      </c>
      <c r="AU742" s="210" t="s">
        <v>79</v>
      </c>
      <c r="AY742" s="19" t="s">
        <v>123</v>
      </c>
      <c r="BE742" s="211">
        <f>IF(N742="základní",J742,0)</f>
        <v>0</v>
      </c>
      <c r="BF742" s="211">
        <f>IF(N742="snížená",J742,0)</f>
        <v>0</v>
      </c>
      <c r="BG742" s="211">
        <f>IF(N742="zákl. přenesená",J742,0)</f>
        <v>0</v>
      </c>
      <c r="BH742" s="211">
        <f>IF(N742="sníž. přenesená",J742,0)</f>
        <v>0</v>
      </c>
      <c r="BI742" s="211">
        <f>IF(N742="nulová",J742,0)</f>
        <v>0</v>
      </c>
      <c r="BJ742" s="19" t="s">
        <v>77</v>
      </c>
      <c r="BK742" s="211">
        <f>ROUND(I742*H742,2)</f>
        <v>0</v>
      </c>
      <c r="BL742" s="19" t="s">
        <v>228</v>
      </c>
      <c r="BM742" s="210" t="s">
        <v>1016</v>
      </c>
    </row>
    <row r="743" s="2" customFormat="1">
      <c r="A743" s="40"/>
      <c r="B743" s="41"/>
      <c r="C743" s="42"/>
      <c r="D743" s="212" t="s">
        <v>132</v>
      </c>
      <c r="E743" s="42"/>
      <c r="F743" s="213" t="s">
        <v>1017</v>
      </c>
      <c r="G743" s="42"/>
      <c r="H743" s="42"/>
      <c r="I743" s="214"/>
      <c r="J743" s="42"/>
      <c r="K743" s="42"/>
      <c r="L743" s="46"/>
      <c r="M743" s="215"/>
      <c r="N743" s="216"/>
      <c r="O743" s="86"/>
      <c r="P743" s="86"/>
      <c r="Q743" s="86"/>
      <c r="R743" s="86"/>
      <c r="S743" s="86"/>
      <c r="T743" s="87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T743" s="19" t="s">
        <v>132</v>
      </c>
      <c r="AU743" s="19" t="s">
        <v>79</v>
      </c>
    </row>
    <row r="744" s="2" customFormat="1">
      <c r="A744" s="40"/>
      <c r="B744" s="41"/>
      <c r="C744" s="42"/>
      <c r="D744" s="217" t="s">
        <v>134</v>
      </c>
      <c r="E744" s="42"/>
      <c r="F744" s="218" t="s">
        <v>1018</v>
      </c>
      <c r="G744" s="42"/>
      <c r="H744" s="42"/>
      <c r="I744" s="214"/>
      <c r="J744" s="42"/>
      <c r="K744" s="42"/>
      <c r="L744" s="46"/>
      <c r="M744" s="215"/>
      <c r="N744" s="216"/>
      <c r="O744" s="86"/>
      <c r="P744" s="86"/>
      <c r="Q744" s="86"/>
      <c r="R744" s="86"/>
      <c r="S744" s="86"/>
      <c r="T744" s="87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T744" s="19" t="s">
        <v>134</v>
      </c>
      <c r="AU744" s="19" t="s">
        <v>79</v>
      </c>
    </row>
    <row r="745" s="2" customFormat="1" ht="33" customHeight="1">
      <c r="A745" s="40"/>
      <c r="B745" s="41"/>
      <c r="C745" s="199" t="s">
        <v>1019</v>
      </c>
      <c r="D745" s="199" t="s">
        <v>125</v>
      </c>
      <c r="E745" s="200" t="s">
        <v>1020</v>
      </c>
      <c r="F745" s="201" t="s">
        <v>1021</v>
      </c>
      <c r="G745" s="202" t="s">
        <v>179</v>
      </c>
      <c r="H745" s="203">
        <v>0.58099999999999996</v>
      </c>
      <c r="I745" s="204"/>
      <c r="J745" s="205">
        <f>ROUND(I745*H745,2)</f>
        <v>0</v>
      </c>
      <c r="K745" s="201" t="s">
        <v>129</v>
      </c>
      <c r="L745" s="46"/>
      <c r="M745" s="206" t="s">
        <v>19</v>
      </c>
      <c r="N745" s="207" t="s">
        <v>43</v>
      </c>
      <c r="O745" s="86"/>
      <c r="P745" s="208">
        <f>O745*H745</f>
        <v>0</v>
      </c>
      <c r="Q745" s="208">
        <v>0</v>
      </c>
      <c r="R745" s="208">
        <f>Q745*H745</f>
        <v>0</v>
      </c>
      <c r="S745" s="208">
        <v>0</v>
      </c>
      <c r="T745" s="209">
        <f>S745*H745</f>
        <v>0</v>
      </c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R745" s="210" t="s">
        <v>228</v>
      </c>
      <c r="AT745" s="210" t="s">
        <v>125</v>
      </c>
      <c r="AU745" s="210" t="s">
        <v>79</v>
      </c>
      <c r="AY745" s="19" t="s">
        <v>123</v>
      </c>
      <c r="BE745" s="211">
        <f>IF(N745="základní",J745,0)</f>
        <v>0</v>
      </c>
      <c r="BF745" s="211">
        <f>IF(N745="snížená",J745,0)</f>
        <v>0</v>
      </c>
      <c r="BG745" s="211">
        <f>IF(N745="zákl. přenesená",J745,0)</f>
        <v>0</v>
      </c>
      <c r="BH745" s="211">
        <f>IF(N745="sníž. přenesená",J745,0)</f>
        <v>0</v>
      </c>
      <c r="BI745" s="211">
        <f>IF(N745="nulová",J745,0)</f>
        <v>0</v>
      </c>
      <c r="BJ745" s="19" t="s">
        <v>77</v>
      </c>
      <c r="BK745" s="211">
        <f>ROUND(I745*H745,2)</f>
        <v>0</v>
      </c>
      <c r="BL745" s="19" t="s">
        <v>228</v>
      </c>
      <c r="BM745" s="210" t="s">
        <v>1022</v>
      </c>
    </row>
    <row r="746" s="2" customFormat="1">
      <c r="A746" s="40"/>
      <c r="B746" s="41"/>
      <c r="C746" s="42"/>
      <c r="D746" s="212" t="s">
        <v>132</v>
      </c>
      <c r="E746" s="42"/>
      <c r="F746" s="213" t="s">
        <v>1023</v>
      </c>
      <c r="G746" s="42"/>
      <c r="H746" s="42"/>
      <c r="I746" s="214"/>
      <c r="J746" s="42"/>
      <c r="K746" s="42"/>
      <c r="L746" s="46"/>
      <c r="M746" s="215"/>
      <c r="N746" s="216"/>
      <c r="O746" s="86"/>
      <c r="P746" s="86"/>
      <c r="Q746" s="86"/>
      <c r="R746" s="86"/>
      <c r="S746" s="86"/>
      <c r="T746" s="87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T746" s="19" t="s">
        <v>132</v>
      </c>
      <c r="AU746" s="19" t="s">
        <v>79</v>
      </c>
    </row>
    <row r="747" s="2" customFormat="1">
      <c r="A747" s="40"/>
      <c r="B747" s="41"/>
      <c r="C747" s="42"/>
      <c r="D747" s="217" t="s">
        <v>134</v>
      </c>
      <c r="E747" s="42"/>
      <c r="F747" s="218" t="s">
        <v>1024</v>
      </c>
      <c r="G747" s="42"/>
      <c r="H747" s="42"/>
      <c r="I747" s="214"/>
      <c r="J747" s="42"/>
      <c r="K747" s="42"/>
      <c r="L747" s="46"/>
      <c r="M747" s="215"/>
      <c r="N747" s="216"/>
      <c r="O747" s="86"/>
      <c r="P747" s="86"/>
      <c r="Q747" s="86"/>
      <c r="R747" s="86"/>
      <c r="S747" s="86"/>
      <c r="T747" s="87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T747" s="19" t="s">
        <v>134</v>
      </c>
      <c r="AU747" s="19" t="s">
        <v>79</v>
      </c>
    </row>
    <row r="748" s="12" customFormat="1" ht="22.8" customHeight="1">
      <c r="A748" s="12"/>
      <c r="B748" s="183"/>
      <c r="C748" s="184"/>
      <c r="D748" s="185" t="s">
        <v>71</v>
      </c>
      <c r="E748" s="197" t="s">
        <v>1025</v>
      </c>
      <c r="F748" s="197" t="s">
        <v>1026</v>
      </c>
      <c r="G748" s="184"/>
      <c r="H748" s="184"/>
      <c r="I748" s="187"/>
      <c r="J748" s="198">
        <f>BK748</f>
        <v>0</v>
      </c>
      <c r="K748" s="184"/>
      <c r="L748" s="189"/>
      <c r="M748" s="190"/>
      <c r="N748" s="191"/>
      <c r="O748" s="191"/>
      <c r="P748" s="192">
        <f>SUM(P749:P782)</f>
        <v>0</v>
      </c>
      <c r="Q748" s="191"/>
      <c r="R748" s="192">
        <f>SUM(R749:R782)</f>
        <v>5.0016660000000002</v>
      </c>
      <c r="S748" s="191"/>
      <c r="T748" s="193">
        <f>SUM(T749:T782)</f>
        <v>1.1446160000000001</v>
      </c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R748" s="194" t="s">
        <v>79</v>
      </c>
      <c r="AT748" s="195" t="s">
        <v>71</v>
      </c>
      <c r="AU748" s="195" t="s">
        <v>77</v>
      </c>
      <c r="AY748" s="194" t="s">
        <v>123</v>
      </c>
      <c r="BK748" s="196">
        <f>SUM(BK749:BK782)</f>
        <v>0</v>
      </c>
    </row>
    <row r="749" s="2" customFormat="1" ht="24.15" customHeight="1">
      <c r="A749" s="40"/>
      <c r="B749" s="41"/>
      <c r="C749" s="199" t="s">
        <v>1027</v>
      </c>
      <c r="D749" s="199" t="s">
        <v>125</v>
      </c>
      <c r="E749" s="200" t="s">
        <v>1028</v>
      </c>
      <c r="F749" s="201" t="s">
        <v>1029</v>
      </c>
      <c r="G749" s="202" t="s">
        <v>200</v>
      </c>
      <c r="H749" s="203">
        <v>121.17700000000001</v>
      </c>
      <c r="I749" s="204"/>
      <c r="J749" s="205">
        <f>ROUND(I749*H749,2)</f>
        <v>0</v>
      </c>
      <c r="K749" s="201" t="s">
        <v>129</v>
      </c>
      <c r="L749" s="46"/>
      <c r="M749" s="206" t="s">
        <v>19</v>
      </c>
      <c r="N749" s="207" t="s">
        <v>43</v>
      </c>
      <c r="O749" s="86"/>
      <c r="P749" s="208">
        <f>O749*H749</f>
        <v>0</v>
      </c>
      <c r="Q749" s="208">
        <v>0</v>
      </c>
      <c r="R749" s="208">
        <f>Q749*H749</f>
        <v>0</v>
      </c>
      <c r="S749" s="208">
        <v>0.0080000000000000002</v>
      </c>
      <c r="T749" s="209">
        <f>S749*H749</f>
        <v>0.96941600000000006</v>
      </c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R749" s="210" t="s">
        <v>228</v>
      </c>
      <c r="AT749" s="210" t="s">
        <v>125</v>
      </c>
      <c r="AU749" s="210" t="s">
        <v>79</v>
      </c>
      <c r="AY749" s="19" t="s">
        <v>123</v>
      </c>
      <c r="BE749" s="211">
        <f>IF(N749="základní",J749,0)</f>
        <v>0</v>
      </c>
      <c r="BF749" s="211">
        <f>IF(N749="snížená",J749,0)</f>
        <v>0</v>
      </c>
      <c r="BG749" s="211">
        <f>IF(N749="zákl. přenesená",J749,0)</f>
        <v>0</v>
      </c>
      <c r="BH749" s="211">
        <f>IF(N749="sníž. přenesená",J749,0)</f>
        <v>0</v>
      </c>
      <c r="BI749" s="211">
        <f>IF(N749="nulová",J749,0)</f>
        <v>0</v>
      </c>
      <c r="BJ749" s="19" t="s">
        <v>77</v>
      </c>
      <c r="BK749" s="211">
        <f>ROUND(I749*H749,2)</f>
        <v>0</v>
      </c>
      <c r="BL749" s="19" t="s">
        <v>228</v>
      </c>
      <c r="BM749" s="210" t="s">
        <v>1030</v>
      </c>
    </row>
    <row r="750" s="2" customFormat="1">
      <c r="A750" s="40"/>
      <c r="B750" s="41"/>
      <c r="C750" s="42"/>
      <c r="D750" s="212" t="s">
        <v>132</v>
      </c>
      <c r="E750" s="42"/>
      <c r="F750" s="213" t="s">
        <v>1031</v>
      </c>
      <c r="G750" s="42"/>
      <c r="H750" s="42"/>
      <c r="I750" s="214"/>
      <c r="J750" s="42"/>
      <c r="K750" s="42"/>
      <c r="L750" s="46"/>
      <c r="M750" s="215"/>
      <c r="N750" s="216"/>
      <c r="O750" s="86"/>
      <c r="P750" s="86"/>
      <c r="Q750" s="86"/>
      <c r="R750" s="86"/>
      <c r="S750" s="86"/>
      <c r="T750" s="87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T750" s="19" t="s">
        <v>132</v>
      </c>
      <c r="AU750" s="19" t="s">
        <v>79</v>
      </c>
    </row>
    <row r="751" s="2" customFormat="1">
      <c r="A751" s="40"/>
      <c r="B751" s="41"/>
      <c r="C751" s="42"/>
      <c r="D751" s="217" t="s">
        <v>134</v>
      </c>
      <c r="E751" s="42"/>
      <c r="F751" s="218" t="s">
        <v>1032</v>
      </c>
      <c r="G751" s="42"/>
      <c r="H751" s="42"/>
      <c r="I751" s="214"/>
      <c r="J751" s="42"/>
      <c r="K751" s="42"/>
      <c r="L751" s="46"/>
      <c r="M751" s="215"/>
      <c r="N751" s="216"/>
      <c r="O751" s="86"/>
      <c r="P751" s="86"/>
      <c r="Q751" s="86"/>
      <c r="R751" s="86"/>
      <c r="S751" s="86"/>
      <c r="T751" s="87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T751" s="19" t="s">
        <v>134</v>
      </c>
      <c r="AU751" s="19" t="s">
        <v>79</v>
      </c>
    </row>
    <row r="752" s="2" customFormat="1" ht="24.15" customHeight="1">
      <c r="A752" s="40"/>
      <c r="B752" s="41"/>
      <c r="C752" s="199" t="s">
        <v>1033</v>
      </c>
      <c r="D752" s="199" t="s">
        <v>125</v>
      </c>
      <c r="E752" s="200" t="s">
        <v>1034</v>
      </c>
      <c r="F752" s="201" t="s">
        <v>1035</v>
      </c>
      <c r="G752" s="202" t="s">
        <v>240</v>
      </c>
      <c r="H752" s="203">
        <v>87.599999999999994</v>
      </c>
      <c r="I752" s="204"/>
      <c r="J752" s="205">
        <f>ROUND(I752*H752,2)</f>
        <v>0</v>
      </c>
      <c r="K752" s="201" t="s">
        <v>129</v>
      </c>
      <c r="L752" s="46"/>
      <c r="M752" s="206" t="s">
        <v>19</v>
      </c>
      <c r="N752" s="207" t="s">
        <v>43</v>
      </c>
      <c r="O752" s="86"/>
      <c r="P752" s="208">
        <f>O752*H752</f>
        <v>0</v>
      </c>
      <c r="Q752" s="208">
        <v>0</v>
      </c>
      <c r="R752" s="208">
        <f>Q752*H752</f>
        <v>0</v>
      </c>
      <c r="S752" s="208">
        <v>0.002</v>
      </c>
      <c r="T752" s="209">
        <f>S752*H752</f>
        <v>0.1752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0" t="s">
        <v>228</v>
      </c>
      <c r="AT752" s="210" t="s">
        <v>125</v>
      </c>
      <c r="AU752" s="210" t="s">
        <v>79</v>
      </c>
      <c r="AY752" s="19" t="s">
        <v>123</v>
      </c>
      <c r="BE752" s="211">
        <f>IF(N752="základní",J752,0)</f>
        <v>0</v>
      </c>
      <c r="BF752" s="211">
        <f>IF(N752="snížená",J752,0)</f>
        <v>0</v>
      </c>
      <c r="BG752" s="211">
        <f>IF(N752="zákl. přenesená",J752,0)</f>
        <v>0</v>
      </c>
      <c r="BH752" s="211">
        <f>IF(N752="sníž. přenesená",J752,0)</f>
        <v>0</v>
      </c>
      <c r="BI752" s="211">
        <f>IF(N752="nulová",J752,0)</f>
        <v>0</v>
      </c>
      <c r="BJ752" s="19" t="s">
        <v>77</v>
      </c>
      <c r="BK752" s="211">
        <f>ROUND(I752*H752,2)</f>
        <v>0</v>
      </c>
      <c r="BL752" s="19" t="s">
        <v>228</v>
      </c>
      <c r="BM752" s="210" t="s">
        <v>1036</v>
      </c>
    </row>
    <row r="753" s="2" customFormat="1">
      <c r="A753" s="40"/>
      <c r="B753" s="41"/>
      <c r="C753" s="42"/>
      <c r="D753" s="212" t="s">
        <v>132</v>
      </c>
      <c r="E753" s="42"/>
      <c r="F753" s="213" t="s">
        <v>1037</v>
      </c>
      <c r="G753" s="42"/>
      <c r="H753" s="42"/>
      <c r="I753" s="214"/>
      <c r="J753" s="42"/>
      <c r="K753" s="42"/>
      <c r="L753" s="46"/>
      <c r="M753" s="215"/>
      <c r="N753" s="216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132</v>
      </c>
      <c r="AU753" s="19" t="s">
        <v>79</v>
      </c>
    </row>
    <row r="754" s="2" customFormat="1">
      <c r="A754" s="40"/>
      <c r="B754" s="41"/>
      <c r="C754" s="42"/>
      <c r="D754" s="217" t="s">
        <v>134</v>
      </c>
      <c r="E754" s="42"/>
      <c r="F754" s="218" t="s">
        <v>1038</v>
      </c>
      <c r="G754" s="42"/>
      <c r="H754" s="42"/>
      <c r="I754" s="214"/>
      <c r="J754" s="42"/>
      <c r="K754" s="42"/>
      <c r="L754" s="46"/>
      <c r="M754" s="215"/>
      <c r="N754" s="216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134</v>
      </c>
      <c r="AU754" s="19" t="s">
        <v>79</v>
      </c>
    </row>
    <row r="755" s="13" customFormat="1">
      <c r="A755" s="13"/>
      <c r="B755" s="219"/>
      <c r="C755" s="220"/>
      <c r="D755" s="212" t="s">
        <v>136</v>
      </c>
      <c r="E755" s="221" t="s">
        <v>19</v>
      </c>
      <c r="F755" s="222" t="s">
        <v>1039</v>
      </c>
      <c r="G755" s="220"/>
      <c r="H755" s="223">
        <v>87.599999999999994</v>
      </c>
      <c r="I755" s="224"/>
      <c r="J755" s="220"/>
      <c r="K755" s="220"/>
      <c r="L755" s="225"/>
      <c r="M755" s="226"/>
      <c r="N755" s="227"/>
      <c r="O755" s="227"/>
      <c r="P755" s="227"/>
      <c r="Q755" s="227"/>
      <c r="R755" s="227"/>
      <c r="S755" s="227"/>
      <c r="T755" s="228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29" t="s">
        <v>136</v>
      </c>
      <c r="AU755" s="229" t="s">
        <v>79</v>
      </c>
      <c r="AV755" s="13" t="s">
        <v>79</v>
      </c>
      <c r="AW755" s="13" t="s">
        <v>33</v>
      </c>
      <c r="AX755" s="13" t="s">
        <v>72</v>
      </c>
      <c r="AY755" s="229" t="s">
        <v>123</v>
      </c>
    </row>
    <row r="756" s="14" customFormat="1">
      <c r="A756" s="14"/>
      <c r="B756" s="230"/>
      <c r="C756" s="231"/>
      <c r="D756" s="212" t="s">
        <v>136</v>
      </c>
      <c r="E756" s="232" t="s">
        <v>19</v>
      </c>
      <c r="F756" s="233" t="s">
        <v>139</v>
      </c>
      <c r="G756" s="231"/>
      <c r="H756" s="234">
        <v>87.599999999999994</v>
      </c>
      <c r="I756" s="235"/>
      <c r="J756" s="231"/>
      <c r="K756" s="231"/>
      <c r="L756" s="236"/>
      <c r="M756" s="237"/>
      <c r="N756" s="238"/>
      <c r="O756" s="238"/>
      <c r="P756" s="238"/>
      <c r="Q756" s="238"/>
      <c r="R756" s="238"/>
      <c r="S756" s="238"/>
      <c r="T756" s="239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40" t="s">
        <v>136</v>
      </c>
      <c r="AU756" s="240" t="s">
        <v>79</v>
      </c>
      <c r="AV756" s="14" t="s">
        <v>130</v>
      </c>
      <c r="AW756" s="14" t="s">
        <v>33</v>
      </c>
      <c r="AX756" s="14" t="s">
        <v>77</v>
      </c>
      <c r="AY756" s="240" t="s">
        <v>123</v>
      </c>
    </row>
    <row r="757" s="2" customFormat="1" ht="24.15" customHeight="1">
      <c r="A757" s="40"/>
      <c r="B757" s="41"/>
      <c r="C757" s="199" t="s">
        <v>1040</v>
      </c>
      <c r="D757" s="199" t="s">
        <v>125</v>
      </c>
      <c r="E757" s="200" t="s">
        <v>1041</v>
      </c>
      <c r="F757" s="201" t="s">
        <v>1042</v>
      </c>
      <c r="G757" s="202" t="s">
        <v>200</v>
      </c>
      <c r="H757" s="203">
        <v>127.8</v>
      </c>
      <c r="I757" s="204"/>
      <c r="J757" s="205">
        <f>ROUND(I757*H757,2)</f>
        <v>0</v>
      </c>
      <c r="K757" s="201" t="s">
        <v>129</v>
      </c>
      <c r="L757" s="46"/>
      <c r="M757" s="206" t="s">
        <v>19</v>
      </c>
      <c r="N757" s="207" t="s">
        <v>43</v>
      </c>
      <c r="O757" s="86"/>
      <c r="P757" s="208">
        <f>O757*H757</f>
        <v>0</v>
      </c>
      <c r="Q757" s="208">
        <v>0.00025999999999999998</v>
      </c>
      <c r="R757" s="208">
        <f>Q757*H757</f>
        <v>0.033227999999999994</v>
      </c>
      <c r="S757" s="208">
        <v>0</v>
      </c>
      <c r="T757" s="209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10" t="s">
        <v>228</v>
      </c>
      <c r="AT757" s="210" t="s">
        <v>125</v>
      </c>
      <c r="AU757" s="210" t="s">
        <v>79</v>
      </c>
      <c r="AY757" s="19" t="s">
        <v>123</v>
      </c>
      <c r="BE757" s="211">
        <f>IF(N757="základní",J757,0)</f>
        <v>0</v>
      </c>
      <c r="BF757" s="211">
        <f>IF(N757="snížená",J757,0)</f>
        <v>0</v>
      </c>
      <c r="BG757" s="211">
        <f>IF(N757="zákl. přenesená",J757,0)</f>
        <v>0</v>
      </c>
      <c r="BH757" s="211">
        <f>IF(N757="sníž. přenesená",J757,0)</f>
        <v>0</v>
      </c>
      <c r="BI757" s="211">
        <f>IF(N757="nulová",J757,0)</f>
        <v>0</v>
      </c>
      <c r="BJ757" s="19" t="s">
        <v>77</v>
      </c>
      <c r="BK757" s="211">
        <f>ROUND(I757*H757,2)</f>
        <v>0</v>
      </c>
      <c r="BL757" s="19" t="s">
        <v>228</v>
      </c>
      <c r="BM757" s="210" t="s">
        <v>1043</v>
      </c>
    </row>
    <row r="758" s="2" customFormat="1">
      <c r="A758" s="40"/>
      <c r="B758" s="41"/>
      <c r="C758" s="42"/>
      <c r="D758" s="212" t="s">
        <v>132</v>
      </c>
      <c r="E758" s="42"/>
      <c r="F758" s="213" t="s">
        <v>1044</v>
      </c>
      <c r="G758" s="42"/>
      <c r="H758" s="42"/>
      <c r="I758" s="214"/>
      <c r="J758" s="42"/>
      <c r="K758" s="42"/>
      <c r="L758" s="46"/>
      <c r="M758" s="215"/>
      <c r="N758" s="216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132</v>
      </c>
      <c r="AU758" s="19" t="s">
        <v>79</v>
      </c>
    </row>
    <row r="759" s="2" customFormat="1">
      <c r="A759" s="40"/>
      <c r="B759" s="41"/>
      <c r="C759" s="42"/>
      <c r="D759" s="217" t="s">
        <v>134</v>
      </c>
      <c r="E759" s="42"/>
      <c r="F759" s="218" t="s">
        <v>1045</v>
      </c>
      <c r="G759" s="42"/>
      <c r="H759" s="42"/>
      <c r="I759" s="214"/>
      <c r="J759" s="42"/>
      <c r="K759" s="42"/>
      <c r="L759" s="46"/>
      <c r="M759" s="215"/>
      <c r="N759" s="216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134</v>
      </c>
      <c r="AU759" s="19" t="s">
        <v>79</v>
      </c>
    </row>
    <row r="760" s="13" customFormat="1">
      <c r="A760" s="13"/>
      <c r="B760" s="219"/>
      <c r="C760" s="220"/>
      <c r="D760" s="212" t="s">
        <v>136</v>
      </c>
      <c r="E760" s="221" t="s">
        <v>19</v>
      </c>
      <c r="F760" s="222" t="s">
        <v>432</v>
      </c>
      <c r="G760" s="220"/>
      <c r="H760" s="223">
        <v>127.8</v>
      </c>
      <c r="I760" s="224"/>
      <c r="J760" s="220"/>
      <c r="K760" s="220"/>
      <c r="L760" s="225"/>
      <c r="M760" s="226"/>
      <c r="N760" s="227"/>
      <c r="O760" s="227"/>
      <c r="P760" s="227"/>
      <c r="Q760" s="227"/>
      <c r="R760" s="227"/>
      <c r="S760" s="227"/>
      <c r="T760" s="228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29" t="s">
        <v>136</v>
      </c>
      <c r="AU760" s="229" t="s">
        <v>79</v>
      </c>
      <c r="AV760" s="13" t="s">
        <v>79</v>
      </c>
      <c r="AW760" s="13" t="s">
        <v>33</v>
      </c>
      <c r="AX760" s="13" t="s">
        <v>72</v>
      </c>
      <c r="AY760" s="229" t="s">
        <v>123</v>
      </c>
    </row>
    <row r="761" s="14" customFormat="1">
      <c r="A761" s="14"/>
      <c r="B761" s="230"/>
      <c r="C761" s="231"/>
      <c r="D761" s="212" t="s">
        <v>136</v>
      </c>
      <c r="E761" s="232" t="s">
        <v>19</v>
      </c>
      <c r="F761" s="233" t="s">
        <v>139</v>
      </c>
      <c r="G761" s="231"/>
      <c r="H761" s="234">
        <v>127.8</v>
      </c>
      <c r="I761" s="235"/>
      <c r="J761" s="231"/>
      <c r="K761" s="231"/>
      <c r="L761" s="236"/>
      <c r="M761" s="237"/>
      <c r="N761" s="238"/>
      <c r="O761" s="238"/>
      <c r="P761" s="238"/>
      <c r="Q761" s="238"/>
      <c r="R761" s="238"/>
      <c r="S761" s="238"/>
      <c r="T761" s="239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40" t="s">
        <v>136</v>
      </c>
      <c r="AU761" s="240" t="s">
        <v>79</v>
      </c>
      <c r="AV761" s="14" t="s">
        <v>130</v>
      </c>
      <c r="AW761" s="14" t="s">
        <v>33</v>
      </c>
      <c r="AX761" s="14" t="s">
        <v>77</v>
      </c>
      <c r="AY761" s="240" t="s">
        <v>123</v>
      </c>
    </row>
    <row r="762" s="2" customFormat="1" ht="24.15" customHeight="1">
      <c r="A762" s="40"/>
      <c r="B762" s="41"/>
      <c r="C762" s="241" t="s">
        <v>1046</v>
      </c>
      <c r="D762" s="241" t="s">
        <v>191</v>
      </c>
      <c r="E762" s="242" t="s">
        <v>1047</v>
      </c>
      <c r="F762" s="243" t="s">
        <v>1048</v>
      </c>
      <c r="G762" s="244" t="s">
        <v>200</v>
      </c>
      <c r="H762" s="245">
        <v>127.8</v>
      </c>
      <c r="I762" s="246"/>
      <c r="J762" s="247">
        <f>ROUND(I762*H762,2)</f>
        <v>0</v>
      </c>
      <c r="K762" s="243" t="s">
        <v>129</v>
      </c>
      <c r="L762" s="248"/>
      <c r="M762" s="249" t="s">
        <v>19</v>
      </c>
      <c r="N762" s="250" t="s">
        <v>43</v>
      </c>
      <c r="O762" s="86"/>
      <c r="P762" s="208">
        <f>O762*H762</f>
        <v>0</v>
      </c>
      <c r="Q762" s="208">
        <v>0.036810000000000002</v>
      </c>
      <c r="R762" s="208">
        <f>Q762*H762</f>
        <v>4.7043179999999998</v>
      </c>
      <c r="S762" s="208">
        <v>0</v>
      </c>
      <c r="T762" s="209">
        <f>S762*H762</f>
        <v>0</v>
      </c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R762" s="210" t="s">
        <v>371</v>
      </c>
      <c r="AT762" s="210" t="s">
        <v>191</v>
      </c>
      <c r="AU762" s="210" t="s">
        <v>79</v>
      </c>
      <c r="AY762" s="19" t="s">
        <v>123</v>
      </c>
      <c r="BE762" s="211">
        <f>IF(N762="základní",J762,0)</f>
        <v>0</v>
      </c>
      <c r="BF762" s="211">
        <f>IF(N762="snížená",J762,0)</f>
        <v>0</v>
      </c>
      <c r="BG762" s="211">
        <f>IF(N762="zákl. přenesená",J762,0)</f>
        <v>0</v>
      </c>
      <c r="BH762" s="211">
        <f>IF(N762="sníž. přenesená",J762,0)</f>
        <v>0</v>
      </c>
      <c r="BI762" s="211">
        <f>IF(N762="nulová",J762,0)</f>
        <v>0</v>
      </c>
      <c r="BJ762" s="19" t="s">
        <v>77</v>
      </c>
      <c r="BK762" s="211">
        <f>ROUND(I762*H762,2)</f>
        <v>0</v>
      </c>
      <c r="BL762" s="19" t="s">
        <v>228</v>
      </c>
      <c r="BM762" s="210" t="s">
        <v>1049</v>
      </c>
    </row>
    <row r="763" s="2" customFormat="1">
      <c r="A763" s="40"/>
      <c r="B763" s="41"/>
      <c r="C763" s="42"/>
      <c r="D763" s="212" t="s">
        <v>132</v>
      </c>
      <c r="E763" s="42"/>
      <c r="F763" s="213" t="s">
        <v>1048</v>
      </c>
      <c r="G763" s="42"/>
      <c r="H763" s="42"/>
      <c r="I763" s="214"/>
      <c r="J763" s="42"/>
      <c r="K763" s="42"/>
      <c r="L763" s="46"/>
      <c r="M763" s="215"/>
      <c r="N763" s="216"/>
      <c r="O763" s="86"/>
      <c r="P763" s="86"/>
      <c r="Q763" s="86"/>
      <c r="R763" s="86"/>
      <c r="S763" s="86"/>
      <c r="T763" s="87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T763" s="19" t="s">
        <v>132</v>
      </c>
      <c r="AU763" s="19" t="s">
        <v>79</v>
      </c>
    </row>
    <row r="764" s="13" customFormat="1">
      <c r="A764" s="13"/>
      <c r="B764" s="219"/>
      <c r="C764" s="220"/>
      <c r="D764" s="212" t="s">
        <v>136</v>
      </c>
      <c r="E764" s="221" t="s">
        <v>19</v>
      </c>
      <c r="F764" s="222" t="s">
        <v>432</v>
      </c>
      <c r="G764" s="220"/>
      <c r="H764" s="223">
        <v>127.8</v>
      </c>
      <c r="I764" s="224"/>
      <c r="J764" s="220"/>
      <c r="K764" s="220"/>
      <c r="L764" s="225"/>
      <c r="M764" s="226"/>
      <c r="N764" s="227"/>
      <c r="O764" s="227"/>
      <c r="P764" s="227"/>
      <c r="Q764" s="227"/>
      <c r="R764" s="227"/>
      <c r="S764" s="227"/>
      <c r="T764" s="228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29" t="s">
        <v>136</v>
      </c>
      <c r="AU764" s="229" t="s">
        <v>79</v>
      </c>
      <c r="AV764" s="13" t="s">
        <v>79</v>
      </c>
      <c r="AW764" s="13" t="s">
        <v>33</v>
      </c>
      <c r="AX764" s="13" t="s">
        <v>77</v>
      </c>
      <c r="AY764" s="229" t="s">
        <v>123</v>
      </c>
    </row>
    <row r="765" s="2" customFormat="1" ht="24.15" customHeight="1">
      <c r="A765" s="40"/>
      <c r="B765" s="41"/>
      <c r="C765" s="199" t="s">
        <v>1050</v>
      </c>
      <c r="D765" s="199" t="s">
        <v>125</v>
      </c>
      <c r="E765" s="200" t="s">
        <v>1051</v>
      </c>
      <c r="F765" s="201" t="s">
        <v>1052</v>
      </c>
      <c r="G765" s="202" t="s">
        <v>240</v>
      </c>
      <c r="H765" s="203">
        <v>85.200000000000003</v>
      </c>
      <c r="I765" s="204"/>
      <c r="J765" s="205">
        <f>ROUND(I765*H765,2)</f>
        <v>0</v>
      </c>
      <c r="K765" s="201" t="s">
        <v>129</v>
      </c>
      <c r="L765" s="46"/>
      <c r="M765" s="206" t="s">
        <v>19</v>
      </c>
      <c r="N765" s="207" t="s">
        <v>43</v>
      </c>
      <c r="O765" s="86"/>
      <c r="P765" s="208">
        <f>O765*H765</f>
        <v>0</v>
      </c>
      <c r="Q765" s="208">
        <v>0</v>
      </c>
      <c r="R765" s="208">
        <f>Q765*H765</f>
        <v>0</v>
      </c>
      <c r="S765" s="208">
        <v>0</v>
      </c>
      <c r="T765" s="209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0" t="s">
        <v>228</v>
      </c>
      <c r="AT765" s="210" t="s">
        <v>125</v>
      </c>
      <c r="AU765" s="210" t="s">
        <v>79</v>
      </c>
      <c r="AY765" s="19" t="s">
        <v>123</v>
      </c>
      <c r="BE765" s="211">
        <f>IF(N765="základní",J765,0)</f>
        <v>0</v>
      </c>
      <c r="BF765" s="211">
        <f>IF(N765="snížená",J765,0)</f>
        <v>0</v>
      </c>
      <c r="BG765" s="211">
        <f>IF(N765="zákl. přenesená",J765,0)</f>
        <v>0</v>
      </c>
      <c r="BH765" s="211">
        <f>IF(N765="sníž. přenesená",J765,0)</f>
        <v>0</v>
      </c>
      <c r="BI765" s="211">
        <f>IF(N765="nulová",J765,0)</f>
        <v>0</v>
      </c>
      <c r="BJ765" s="19" t="s">
        <v>77</v>
      </c>
      <c r="BK765" s="211">
        <f>ROUND(I765*H765,2)</f>
        <v>0</v>
      </c>
      <c r="BL765" s="19" t="s">
        <v>228</v>
      </c>
      <c r="BM765" s="210" t="s">
        <v>1053</v>
      </c>
    </row>
    <row r="766" s="2" customFormat="1">
      <c r="A766" s="40"/>
      <c r="B766" s="41"/>
      <c r="C766" s="42"/>
      <c r="D766" s="212" t="s">
        <v>132</v>
      </c>
      <c r="E766" s="42"/>
      <c r="F766" s="213" t="s">
        <v>1054</v>
      </c>
      <c r="G766" s="42"/>
      <c r="H766" s="42"/>
      <c r="I766" s="214"/>
      <c r="J766" s="42"/>
      <c r="K766" s="42"/>
      <c r="L766" s="46"/>
      <c r="M766" s="215"/>
      <c r="N766" s="216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132</v>
      </c>
      <c r="AU766" s="19" t="s">
        <v>79</v>
      </c>
    </row>
    <row r="767" s="2" customFormat="1">
      <c r="A767" s="40"/>
      <c r="B767" s="41"/>
      <c r="C767" s="42"/>
      <c r="D767" s="217" t="s">
        <v>134</v>
      </c>
      <c r="E767" s="42"/>
      <c r="F767" s="218" t="s">
        <v>1055</v>
      </c>
      <c r="G767" s="42"/>
      <c r="H767" s="42"/>
      <c r="I767" s="214"/>
      <c r="J767" s="42"/>
      <c r="K767" s="42"/>
      <c r="L767" s="46"/>
      <c r="M767" s="215"/>
      <c r="N767" s="216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134</v>
      </c>
      <c r="AU767" s="19" t="s">
        <v>79</v>
      </c>
    </row>
    <row r="768" s="13" customFormat="1">
      <c r="A768" s="13"/>
      <c r="B768" s="219"/>
      <c r="C768" s="220"/>
      <c r="D768" s="212" t="s">
        <v>136</v>
      </c>
      <c r="E768" s="221" t="s">
        <v>19</v>
      </c>
      <c r="F768" s="222" t="s">
        <v>340</v>
      </c>
      <c r="G768" s="220"/>
      <c r="H768" s="223">
        <v>85.200000000000003</v>
      </c>
      <c r="I768" s="224"/>
      <c r="J768" s="220"/>
      <c r="K768" s="220"/>
      <c r="L768" s="225"/>
      <c r="M768" s="226"/>
      <c r="N768" s="227"/>
      <c r="O768" s="227"/>
      <c r="P768" s="227"/>
      <c r="Q768" s="227"/>
      <c r="R768" s="227"/>
      <c r="S768" s="227"/>
      <c r="T768" s="22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29" t="s">
        <v>136</v>
      </c>
      <c r="AU768" s="229" t="s">
        <v>79</v>
      </c>
      <c r="AV768" s="13" t="s">
        <v>79</v>
      </c>
      <c r="AW768" s="13" t="s">
        <v>33</v>
      </c>
      <c r="AX768" s="13" t="s">
        <v>72</v>
      </c>
      <c r="AY768" s="229" t="s">
        <v>123</v>
      </c>
    </row>
    <row r="769" s="14" customFormat="1">
      <c r="A769" s="14"/>
      <c r="B769" s="230"/>
      <c r="C769" s="231"/>
      <c r="D769" s="212" t="s">
        <v>136</v>
      </c>
      <c r="E769" s="232" t="s">
        <v>19</v>
      </c>
      <c r="F769" s="233" t="s">
        <v>139</v>
      </c>
      <c r="G769" s="231"/>
      <c r="H769" s="234">
        <v>85.200000000000003</v>
      </c>
      <c r="I769" s="235"/>
      <c r="J769" s="231"/>
      <c r="K769" s="231"/>
      <c r="L769" s="236"/>
      <c r="M769" s="237"/>
      <c r="N769" s="238"/>
      <c r="O769" s="238"/>
      <c r="P769" s="238"/>
      <c r="Q769" s="238"/>
      <c r="R769" s="238"/>
      <c r="S769" s="238"/>
      <c r="T769" s="23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40" t="s">
        <v>136</v>
      </c>
      <c r="AU769" s="240" t="s">
        <v>79</v>
      </c>
      <c r="AV769" s="14" t="s">
        <v>130</v>
      </c>
      <c r="AW769" s="14" t="s">
        <v>33</v>
      </c>
      <c r="AX769" s="14" t="s">
        <v>77</v>
      </c>
      <c r="AY769" s="240" t="s">
        <v>123</v>
      </c>
    </row>
    <row r="770" s="2" customFormat="1" ht="24.15" customHeight="1">
      <c r="A770" s="40"/>
      <c r="B770" s="41"/>
      <c r="C770" s="241" t="s">
        <v>1056</v>
      </c>
      <c r="D770" s="241" t="s">
        <v>191</v>
      </c>
      <c r="E770" s="242" t="s">
        <v>1057</v>
      </c>
      <c r="F770" s="243" t="s">
        <v>1058</v>
      </c>
      <c r="G770" s="244" t="s">
        <v>240</v>
      </c>
      <c r="H770" s="245">
        <v>85.200000000000003</v>
      </c>
      <c r="I770" s="246"/>
      <c r="J770" s="247">
        <f>ROUND(I770*H770,2)</f>
        <v>0</v>
      </c>
      <c r="K770" s="243" t="s">
        <v>129</v>
      </c>
      <c r="L770" s="248"/>
      <c r="M770" s="249" t="s">
        <v>19</v>
      </c>
      <c r="N770" s="250" t="s">
        <v>43</v>
      </c>
      <c r="O770" s="86"/>
      <c r="P770" s="208">
        <f>O770*H770</f>
        <v>0</v>
      </c>
      <c r="Q770" s="208">
        <v>0.0030000000000000001</v>
      </c>
      <c r="R770" s="208">
        <f>Q770*H770</f>
        <v>0.25559999999999999</v>
      </c>
      <c r="S770" s="208">
        <v>0</v>
      </c>
      <c r="T770" s="209">
        <f>S770*H770</f>
        <v>0</v>
      </c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R770" s="210" t="s">
        <v>371</v>
      </c>
      <c r="AT770" s="210" t="s">
        <v>191</v>
      </c>
      <c r="AU770" s="210" t="s">
        <v>79</v>
      </c>
      <c r="AY770" s="19" t="s">
        <v>123</v>
      </c>
      <c r="BE770" s="211">
        <f>IF(N770="základní",J770,0)</f>
        <v>0</v>
      </c>
      <c r="BF770" s="211">
        <f>IF(N770="snížená",J770,0)</f>
        <v>0</v>
      </c>
      <c r="BG770" s="211">
        <f>IF(N770="zákl. přenesená",J770,0)</f>
        <v>0</v>
      </c>
      <c r="BH770" s="211">
        <f>IF(N770="sníž. přenesená",J770,0)</f>
        <v>0</v>
      </c>
      <c r="BI770" s="211">
        <f>IF(N770="nulová",J770,0)</f>
        <v>0</v>
      </c>
      <c r="BJ770" s="19" t="s">
        <v>77</v>
      </c>
      <c r="BK770" s="211">
        <f>ROUND(I770*H770,2)</f>
        <v>0</v>
      </c>
      <c r="BL770" s="19" t="s">
        <v>228</v>
      </c>
      <c r="BM770" s="210" t="s">
        <v>1059</v>
      </c>
    </row>
    <row r="771" s="2" customFormat="1">
      <c r="A771" s="40"/>
      <c r="B771" s="41"/>
      <c r="C771" s="42"/>
      <c r="D771" s="212" t="s">
        <v>132</v>
      </c>
      <c r="E771" s="42"/>
      <c r="F771" s="213" t="s">
        <v>1058</v>
      </c>
      <c r="G771" s="42"/>
      <c r="H771" s="42"/>
      <c r="I771" s="214"/>
      <c r="J771" s="42"/>
      <c r="K771" s="42"/>
      <c r="L771" s="46"/>
      <c r="M771" s="215"/>
      <c r="N771" s="216"/>
      <c r="O771" s="86"/>
      <c r="P771" s="86"/>
      <c r="Q771" s="86"/>
      <c r="R771" s="86"/>
      <c r="S771" s="86"/>
      <c r="T771" s="87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T771" s="19" t="s">
        <v>132</v>
      </c>
      <c r="AU771" s="19" t="s">
        <v>79</v>
      </c>
    </row>
    <row r="772" s="13" customFormat="1">
      <c r="A772" s="13"/>
      <c r="B772" s="219"/>
      <c r="C772" s="220"/>
      <c r="D772" s="212" t="s">
        <v>136</v>
      </c>
      <c r="E772" s="221" t="s">
        <v>19</v>
      </c>
      <c r="F772" s="222" t="s">
        <v>1060</v>
      </c>
      <c r="G772" s="220"/>
      <c r="H772" s="223">
        <v>85.200000000000003</v>
      </c>
      <c r="I772" s="224"/>
      <c r="J772" s="220"/>
      <c r="K772" s="220"/>
      <c r="L772" s="225"/>
      <c r="M772" s="226"/>
      <c r="N772" s="227"/>
      <c r="O772" s="227"/>
      <c r="P772" s="227"/>
      <c r="Q772" s="227"/>
      <c r="R772" s="227"/>
      <c r="S772" s="227"/>
      <c r="T772" s="228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29" t="s">
        <v>136</v>
      </c>
      <c r="AU772" s="229" t="s">
        <v>79</v>
      </c>
      <c r="AV772" s="13" t="s">
        <v>79</v>
      </c>
      <c r="AW772" s="13" t="s">
        <v>33</v>
      </c>
      <c r="AX772" s="13" t="s">
        <v>77</v>
      </c>
      <c r="AY772" s="229" t="s">
        <v>123</v>
      </c>
    </row>
    <row r="773" s="2" customFormat="1" ht="24.15" customHeight="1">
      <c r="A773" s="40"/>
      <c r="B773" s="41"/>
      <c r="C773" s="241" t="s">
        <v>1061</v>
      </c>
      <c r="D773" s="241" t="s">
        <v>191</v>
      </c>
      <c r="E773" s="242" t="s">
        <v>1062</v>
      </c>
      <c r="F773" s="243" t="s">
        <v>1063</v>
      </c>
      <c r="G773" s="244" t="s">
        <v>462</v>
      </c>
      <c r="H773" s="245">
        <v>142</v>
      </c>
      <c r="I773" s="246"/>
      <c r="J773" s="247">
        <f>ROUND(I773*H773,2)</f>
        <v>0</v>
      </c>
      <c r="K773" s="243" t="s">
        <v>129</v>
      </c>
      <c r="L773" s="248"/>
      <c r="M773" s="249" t="s">
        <v>19</v>
      </c>
      <c r="N773" s="250" t="s">
        <v>43</v>
      </c>
      <c r="O773" s="86"/>
      <c r="P773" s="208">
        <f>O773*H773</f>
        <v>0</v>
      </c>
      <c r="Q773" s="208">
        <v>6.0000000000000002E-05</v>
      </c>
      <c r="R773" s="208">
        <f>Q773*H773</f>
        <v>0.0085199999999999998</v>
      </c>
      <c r="S773" s="208">
        <v>0</v>
      </c>
      <c r="T773" s="209">
        <f>S773*H773</f>
        <v>0</v>
      </c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R773" s="210" t="s">
        <v>371</v>
      </c>
      <c r="AT773" s="210" t="s">
        <v>191</v>
      </c>
      <c r="AU773" s="210" t="s">
        <v>79</v>
      </c>
      <c r="AY773" s="19" t="s">
        <v>123</v>
      </c>
      <c r="BE773" s="211">
        <f>IF(N773="základní",J773,0)</f>
        <v>0</v>
      </c>
      <c r="BF773" s="211">
        <f>IF(N773="snížená",J773,0)</f>
        <v>0</v>
      </c>
      <c r="BG773" s="211">
        <f>IF(N773="zákl. přenesená",J773,0)</f>
        <v>0</v>
      </c>
      <c r="BH773" s="211">
        <f>IF(N773="sníž. přenesená",J773,0)</f>
        <v>0</v>
      </c>
      <c r="BI773" s="211">
        <f>IF(N773="nulová",J773,0)</f>
        <v>0</v>
      </c>
      <c r="BJ773" s="19" t="s">
        <v>77</v>
      </c>
      <c r="BK773" s="211">
        <f>ROUND(I773*H773,2)</f>
        <v>0</v>
      </c>
      <c r="BL773" s="19" t="s">
        <v>228</v>
      </c>
      <c r="BM773" s="210" t="s">
        <v>1064</v>
      </c>
    </row>
    <row r="774" s="2" customFormat="1">
      <c r="A774" s="40"/>
      <c r="B774" s="41"/>
      <c r="C774" s="42"/>
      <c r="D774" s="212" t="s">
        <v>132</v>
      </c>
      <c r="E774" s="42"/>
      <c r="F774" s="213" t="s">
        <v>1063</v>
      </c>
      <c r="G774" s="42"/>
      <c r="H774" s="42"/>
      <c r="I774" s="214"/>
      <c r="J774" s="42"/>
      <c r="K774" s="42"/>
      <c r="L774" s="46"/>
      <c r="M774" s="215"/>
      <c r="N774" s="216"/>
      <c r="O774" s="86"/>
      <c r="P774" s="86"/>
      <c r="Q774" s="86"/>
      <c r="R774" s="86"/>
      <c r="S774" s="86"/>
      <c r="T774" s="87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T774" s="19" t="s">
        <v>132</v>
      </c>
      <c r="AU774" s="19" t="s">
        <v>79</v>
      </c>
    </row>
    <row r="775" s="13" customFormat="1">
      <c r="A775" s="13"/>
      <c r="B775" s="219"/>
      <c r="C775" s="220"/>
      <c r="D775" s="212" t="s">
        <v>136</v>
      </c>
      <c r="E775" s="221" t="s">
        <v>19</v>
      </c>
      <c r="F775" s="222" t="s">
        <v>994</v>
      </c>
      <c r="G775" s="220"/>
      <c r="H775" s="223">
        <v>142</v>
      </c>
      <c r="I775" s="224"/>
      <c r="J775" s="220"/>
      <c r="K775" s="220"/>
      <c r="L775" s="225"/>
      <c r="M775" s="226"/>
      <c r="N775" s="227"/>
      <c r="O775" s="227"/>
      <c r="P775" s="227"/>
      <c r="Q775" s="227"/>
      <c r="R775" s="227"/>
      <c r="S775" s="227"/>
      <c r="T775" s="228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29" t="s">
        <v>136</v>
      </c>
      <c r="AU775" s="229" t="s">
        <v>79</v>
      </c>
      <c r="AV775" s="13" t="s">
        <v>79</v>
      </c>
      <c r="AW775" s="13" t="s">
        <v>33</v>
      </c>
      <c r="AX775" s="13" t="s">
        <v>72</v>
      </c>
      <c r="AY775" s="229" t="s">
        <v>123</v>
      </c>
    </row>
    <row r="776" s="14" customFormat="1">
      <c r="A776" s="14"/>
      <c r="B776" s="230"/>
      <c r="C776" s="231"/>
      <c r="D776" s="212" t="s">
        <v>136</v>
      </c>
      <c r="E776" s="232" t="s">
        <v>19</v>
      </c>
      <c r="F776" s="233" t="s">
        <v>139</v>
      </c>
      <c r="G776" s="231"/>
      <c r="H776" s="234">
        <v>142</v>
      </c>
      <c r="I776" s="235"/>
      <c r="J776" s="231"/>
      <c r="K776" s="231"/>
      <c r="L776" s="236"/>
      <c r="M776" s="237"/>
      <c r="N776" s="238"/>
      <c r="O776" s="238"/>
      <c r="P776" s="238"/>
      <c r="Q776" s="238"/>
      <c r="R776" s="238"/>
      <c r="S776" s="238"/>
      <c r="T776" s="239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40" t="s">
        <v>136</v>
      </c>
      <c r="AU776" s="240" t="s">
        <v>79</v>
      </c>
      <c r="AV776" s="14" t="s">
        <v>130</v>
      </c>
      <c r="AW776" s="14" t="s">
        <v>33</v>
      </c>
      <c r="AX776" s="14" t="s">
        <v>77</v>
      </c>
      <c r="AY776" s="240" t="s">
        <v>123</v>
      </c>
    </row>
    <row r="777" s="2" customFormat="1" ht="24.15" customHeight="1">
      <c r="A777" s="40"/>
      <c r="B777" s="41"/>
      <c r="C777" s="199" t="s">
        <v>1065</v>
      </c>
      <c r="D777" s="199" t="s">
        <v>125</v>
      </c>
      <c r="E777" s="200" t="s">
        <v>1066</v>
      </c>
      <c r="F777" s="201" t="s">
        <v>1067</v>
      </c>
      <c r="G777" s="202" t="s">
        <v>179</v>
      </c>
      <c r="H777" s="203">
        <v>5.0019999999999998</v>
      </c>
      <c r="I777" s="204"/>
      <c r="J777" s="205">
        <f>ROUND(I777*H777,2)</f>
        <v>0</v>
      </c>
      <c r="K777" s="201" t="s">
        <v>129</v>
      </c>
      <c r="L777" s="46"/>
      <c r="M777" s="206" t="s">
        <v>19</v>
      </c>
      <c r="N777" s="207" t="s">
        <v>43</v>
      </c>
      <c r="O777" s="86"/>
      <c r="P777" s="208">
        <f>O777*H777</f>
        <v>0</v>
      </c>
      <c r="Q777" s="208">
        <v>0</v>
      </c>
      <c r="R777" s="208">
        <f>Q777*H777</f>
        <v>0</v>
      </c>
      <c r="S777" s="208">
        <v>0</v>
      </c>
      <c r="T777" s="209">
        <f>S777*H777</f>
        <v>0</v>
      </c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R777" s="210" t="s">
        <v>228</v>
      </c>
      <c r="AT777" s="210" t="s">
        <v>125</v>
      </c>
      <c r="AU777" s="210" t="s">
        <v>79</v>
      </c>
      <c r="AY777" s="19" t="s">
        <v>123</v>
      </c>
      <c r="BE777" s="211">
        <f>IF(N777="základní",J777,0)</f>
        <v>0</v>
      </c>
      <c r="BF777" s="211">
        <f>IF(N777="snížená",J777,0)</f>
        <v>0</v>
      </c>
      <c r="BG777" s="211">
        <f>IF(N777="zákl. přenesená",J777,0)</f>
        <v>0</v>
      </c>
      <c r="BH777" s="211">
        <f>IF(N777="sníž. přenesená",J777,0)</f>
        <v>0</v>
      </c>
      <c r="BI777" s="211">
        <f>IF(N777="nulová",J777,0)</f>
        <v>0</v>
      </c>
      <c r="BJ777" s="19" t="s">
        <v>77</v>
      </c>
      <c r="BK777" s="211">
        <f>ROUND(I777*H777,2)</f>
        <v>0</v>
      </c>
      <c r="BL777" s="19" t="s">
        <v>228</v>
      </c>
      <c r="BM777" s="210" t="s">
        <v>1068</v>
      </c>
    </row>
    <row r="778" s="2" customFormat="1">
      <c r="A778" s="40"/>
      <c r="B778" s="41"/>
      <c r="C778" s="42"/>
      <c r="D778" s="212" t="s">
        <v>132</v>
      </c>
      <c r="E778" s="42"/>
      <c r="F778" s="213" t="s">
        <v>1069</v>
      </c>
      <c r="G778" s="42"/>
      <c r="H778" s="42"/>
      <c r="I778" s="214"/>
      <c r="J778" s="42"/>
      <c r="K778" s="42"/>
      <c r="L778" s="46"/>
      <c r="M778" s="215"/>
      <c r="N778" s="216"/>
      <c r="O778" s="86"/>
      <c r="P778" s="86"/>
      <c r="Q778" s="86"/>
      <c r="R778" s="86"/>
      <c r="S778" s="86"/>
      <c r="T778" s="87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T778" s="19" t="s">
        <v>132</v>
      </c>
      <c r="AU778" s="19" t="s">
        <v>79</v>
      </c>
    </row>
    <row r="779" s="2" customFormat="1">
      <c r="A779" s="40"/>
      <c r="B779" s="41"/>
      <c r="C779" s="42"/>
      <c r="D779" s="217" t="s">
        <v>134</v>
      </c>
      <c r="E779" s="42"/>
      <c r="F779" s="218" t="s">
        <v>1070</v>
      </c>
      <c r="G779" s="42"/>
      <c r="H779" s="42"/>
      <c r="I779" s="214"/>
      <c r="J779" s="42"/>
      <c r="K779" s="42"/>
      <c r="L779" s="46"/>
      <c r="M779" s="215"/>
      <c r="N779" s="216"/>
      <c r="O779" s="86"/>
      <c r="P779" s="86"/>
      <c r="Q779" s="86"/>
      <c r="R779" s="86"/>
      <c r="S779" s="86"/>
      <c r="T779" s="87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T779" s="19" t="s">
        <v>134</v>
      </c>
      <c r="AU779" s="19" t="s">
        <v>79</v>
      </c>
    </row>
    <row r="780" s="2" customFormat="1" ht="33" customHeight="1">
      <c r="A780" s="40"/>
      <c r="B780" s="41"/>
      <c r="C780" s="199" t="s">
        <v>1071</v>
      </c>
      <c r="D780" s="199" t="s">
        <v>125</v>
      </c>
      <c r="E780" s="200" t="s">
        <v>1072</v>
      </c>
      <c r="F780" s="201" t="s">
        <v>1073</v>
      </c>
      <c r="G780" s="202" t="s">
        <v>179</v>
      </c>
      <c r="H780" s="203">
        <v>5.0019999999999998</v>
      </c>
      <c r="I780" s="204"/>
      <c r="J780" s="205">
        <f>ROUND(I780*H780,2)</f>
        <v>0</v>
      </c>
      <c r="K780" s="201" t="s">
        <v>129</v>
      </c>
      <c r="L780" s="46"/>
      <c r="M780" s="206" t="s">
        <v>19</v>
      </c>
      <c r="N780" s="207" t="s">
        <v>43</v>
      </c>
      <c r="O780" s="86"/>
      <c r="P780" s="208">
        <f>O780*H780</f>
        <v>0</v>
      </c>
      <c r="Q780" s="208">
        <v>0</v>
      </c>
      <c r="R780" s="208">
        <f>Q780*H780</f>
        <v>0</v>
      </c>
      <c r="S780" s="208">
        <v>0</v>
      </c>
      <c r="T780" s="209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10" t="s">
        <v>228</v>
      </c>
      <c r="AT780" s="210" t="s">
        <v>125</v>
      </c>
      <c r="AU780" s="210" t="s">
        <v>79</v>
      </c>
      <c r="AY780" s="19" t="s">
        <v>123</v>
      </c>
      <c r="BE780" s="211">
        <f>IF(N780="základní",J780,0)</f>
        <v>0</v>
      </c>
      <c r="BF780" s="211">
        <f>IF(N780="snížená",J780,0)</f>
        <v>0</v>
      </c>
      <c r="BG780" s="211">
        <f>IF(N780="zákl. přenesená",J780,0)</f>
        <v>0</v>
      </c>
      <c r="BH780" s="211">
        <f>IF(N780="sníž. přenesená",J780,0)</f>
        <v>0</v>
      </c>
      <c r="BI780" s="211">
        <f>IF(N780="nulová",J780,0)</f>
        <v>0</v>
      </c>
      <c r="BJ780" s="19" t="s">
        <v>77</v>
      </c>
      <c r="BK780" s="211">
        <f>ROUND(I780*H780,2)</f>
        <v>0</v>
      </c>
      <c r="BL780" s="19" t="s">
        <v>228</v>
      </c>
      <c r="BM780" s="210" t="s">
        <v>1074</v>
      </c>
    </row>
    <row r="781" s="2" customFormat="1">
      <c r="A781" s="40"/>
      <c r="B781" s="41"/>
      <c r="C781" s="42"/>
      <c r="D781" s="212" t="s">
        <v>132</v>
      </c>
      <c r="E781" s="42"/>
      <c r="F781" s="213" t="s">
        <v>1075</v>
      </c>
      <c r="G781" s="42"/>
      <c r="H781" s="42"/>
      <c r="I781" s="214"/>
      <c r="J781" s="42"/>
      <c r="K781" s="42"/>
      <c r="L781" s="46"/>
      <c r="M781" s="215"/>
      <c r="N781" s="216"/>
      <c r="O781" s="86"/>
      <c r="P781" s="86"/>
      <c r="Q781" s="86"/>
      <c r="R781" s="86"/>
      <c r="S781" s="86"/>
      <c r="T781" s="87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9" t="s">
        <v>132</v>
      </c>
      <c r="AU781" s="19" t="s">
        <v>79</v>
      </c>
    </row>
    <row r="782" s="2" customFormat="1">
      <c r="A782" s="40"/>
      <c r="B782" s="41"/>
      <c r="C782" s="42"/>
      <c r="D782" s="217" t="s">
        <v>134</v>
      </c>
      <c r="E782" s="42"/>
      <c r="F782" s="218" t="s">
        <v>1076</v>
      </c>
      <c r="G782" s="42"/>
      <c r="H782" s="42"/>
      <c r="I782" s="214"/>
      <c r="J782" s="42"/>
      <c r="K782" s="42"/>
      <c r="L782" s="46"/>
      <c r="M782" s="215"/>
      <c r="N782" s="216"/>
      <c r="O782" s="86"/>
      <c r="P782" s="86"/>
      <c r="Q782" s="86"/>
      <c r="R782" s="86"/>
      <c r="S782" s="86"/>
      <c r="T782" s="87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T782" s="19" t="s">
        <v>134</v>
      </c>
      <c r="AU782" s="19" t="s">
        <v>79</v>
      </c>
    </row>
    <row r="783" s="12" customFormat="1" ht="22.8" customHeight="1">
      <c r="A783" s="12"/>
      <c r="B783" s="183"/>
      <c r="C783" s="184"/>
      <c r="D783" s="185" t="s">
        <v>71</v>
      </c>
      <c r="E783" s="197" t="s">
        <v>1077</v>
      </c>
      <c r="F783" s="197" t="s">
        <v>1078</v>
      </c>
      <c r="G783" s="184"/>
      <c r="H783" s="184"/>
      <c r="I783" s="187"/>
      <c r="J783" s="198">
        <f>BK783</f>
        <v>0</v>
      </c>
      <c r="K783" s="184"/>
      <c r="L783" s="189"/>
      <c r="M783" s="190"/>
      <c r="N783" s="191"/>
      <c r="O783" s="191"/>
      <c r="P783" s="192">
        <f>SUM(P784:P880)</f>
        <v>0</v>
      </c>
      <c r="Q783" s="191"/>
      <c r="R783" s="192">
        <f>SUM(R784:R880)</f>
        <v>0.43345480000000003</v>
      </c>
      <c r="S783" s="191"/>
      <c r="T783" s="193">
        <f>SUM(T784:T880)</f>
        <v>1.2545929999999999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194" t="s">
        <v>79</v>
      </c>
      <c r="AT783" s="195" t="s">
        <v>71</v>
      </c>
      <c r="AU783" s="195" t="s">
        <v>77</v>
      </c>
      <c r="AY783" s="194" t="s">
        <v>123</v>
      </c>
      <c r="BK783" s="196">
        <f>SUM(BK784:BK880)</f>
        <v>0</v>
      </c>
    </row>
    <row r="784" s="2" customFormat="1" ht="16.5" customHeight="1">
      <c r="A784" s="40"/>
      <c r="B784" s="41"/>
      <c r="C784" s="199" t="s">
        <v>1079</v>
      </c>
      <c r="D784" s="199" t="s">
        <v>125</v>
      </c>
      <c r="E784" s="200" t="s">
        <v>1080</v>
      </c>
      <c r="F784" s="201" t="s">
        <v>1081</v>
      </c>
      <c r="G784" s="202" t="s">
        <v>200</v>
      </c>
      <c r="H784" s="203">
        <v>121.17700000000001</v>
      </c>
      <c r="I784" s="204"/>
      <c r="J784" s="205">
        <f>ROUND(I784*H784,2)</f>
        <v>0</v>
      </c>
      <c r="K784" s="201" t="s">
        <v>129</v>
      </c>
      <c r="L784" s="46"/>
      <c r="M784" s="206" t="s">
        <v>19</v>
      </c>
      <c r="N784" s="207" t="s">
        <v>43</v>
      </c>
      <c r="O784" s="86"/>
      <c r="P784" s="208">
        <f>O784*H784</f>
        <v>0</v>
      </c>
      <c r="Q784" s="208">
        <v>0</v>
      </c>
      <c r="R784" s="208">
        <f>Q784*H784</f>
        <v>0</v>
      </c>
      <c r="S784" s="208">
        <v>0.0089999999999999993</v>
      </c>
      <c r="T784" s="209">
        <f>S784*H784</f>
        <v>1.0905929999999999</v>
      </c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R784" s="210" t="s">
        <v>228</v>
      </c>
      <c r="AT784" s="210" t="s">
        <v>125</v>
      </c>
      <c r="AU784" s="210" t="s">
        <v>79</v>
      </c>
      <c r="AY784" s="19" t="s">
        <v>123</v>
      </c>
      <c r="BE784" s="211">
        <f>IF(N784="základní",J784,0)</f>
        <v>0</v>
      </c>
      <c r="BF784" s="211">
        <f>IF(N784="snížená",J784,0)</f>
        <v>0</v>
      </c>
      <c r="BG784" s="211">
        <f>IF(N784="zákl. přenesená",J784,0)</f>
        <v>0</v>
      </c>
      <c r="BH784" s="211">
        <f>IF(N784="sníž. přenesená",J784,0)</f>
        <v>0</v>
      </c>
      <c r="BI784" s="211">
        <f>IF(N784="nulová",J784,0)</f>
        <v>0</v>
      </c>
      <c r="BJ784" s="19" t="s">
        <v>77</v>
      </c>
      <c r="BK784" s="211">
        <f>ROUND(I784*H784,2)</f>
        <v>0</v>
      </c>
      <c r="BL784" s="19" t="s">
        <v>228</v>
      </c>
      <c r="BM784" s="210" t="s">
        <v>1082</v>
      </c>
    </row>
    <row r="785" s="2" customFormat="1">
      <c r="A785" s="40"/>
      <c r="B785" s="41"/>
      <c r="C785" s="42"/>
      <c r="D785" s="212" t="s">
        <v>132</v>
      </c>
      <c r="E785" s="42"/>
      <c r="F785" s="213" t="s">
        <v>1083</v>
      </c>
      <c r="G785" s="42"/>
      <c r="H785" s="42"/>
      <c r="I785" s="214"/>
      <c r="J785" s="42"/>
      <c r="K785" s="42"/>
      <c r="L785" s="46"/>
      <c r="M785" s="215"/>
      <c r="N785" s="216"/>
      <c r="O785" s="86"/>
      <c r="P785" s="86"/>
      <c r="Q785" s="86"/>
      <c r="R785" s="86"/>
      <c r="S785" s="86"/>
      <c r="T785" s="87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T785" s="19" t="s">
        <v>132</v>
      </c>
      <c r="AU785" s="19" t="s">
        <v>79</v>
      </c>
    </row>
    <row r="786" s="2" customFormat="1">
      <c r="A786" s="40"/>
      <c r="B786" s="41"/>
      <c r="C786" s="42"/>
      <c r="D786" s="217" t="s">
        <v>134</v>
      </c>
      <c r="E786" s="42"/>
      <c r="F786" s="218" t="s">
        <v>1084</v>
      </c>
      <c r="G786" s="42"/>
      <c r="H786" s="42"/>
      <c r="I786" s="214"/>
      <c r="J786" s="42"/>
      <c r="K786" s="42"/>
      <c r="L786" s="46"/>
      <c r="M786" s="215"/>
      <c r="N786" s="216"/>
      <c r="O786" s="86"/>
      <c r="P786" s="86"/>
      <c r="Q786" s="86"/>
      <c r="R786" s="86"/>
      <c r="S786" s="86"/>
      <c r="T786" s="87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T786" s="19" t="s">
        <v>134</v>
      </c>
      <c r="AU786" s="19" t="s">
        <v>79</v>
      </c>
    </row>
    <row r="787" s="2" customFormat="1" ht="24.15" customHeight="1">
      <c r="A787" s="40"/>
      <c r="B787" s="41"/>
      <c r="C787" s="199" t="s">
        <v>1085</v>
      </c>
      <c r="D787" s="199" t="s">
        <v>125</v>
      </c>
      <c r="E787" s="200" t="s">
        <v>1086</v>
      </c>
      <c r="F787" s="201" t="s">
        <v>1087</v>
      </c>
      <c r="G787" s="202" t="s">
        <v>240</v>
      </c>
      <c r="H787" s="203">
        <v>393.68000000000001</v>
      </c>
      <c r="I787" s="204"/>
      <c r="J787" s="205">
        <f>ROUND(I787*H787,2)</f>
        <v>0</v>
      </c>
      <c r="K787" s="201" t="s">
        <v>129</v>
      </c>
      <c r="L787" s="46"/>
      <c r="M787" s="206" t="s">
        <v>19</v>
      </c>
      <c r="N787" s="207" t="s">
        <v>43</v>
      </c>
      <c r="O787" s="86"/>
      <c r="P787" s="208">
        <f>O787*H787</f>
        <v>0</v>
      </c>
      <c r="Q787" s="208">
        <v>6.0000000000000002E-05</v>
      </c>
      <c r="R787" s="208">
        <f>Q787*H787</f>
        <v>0.023620800000000001</v>
      </c>
      <c r="S787" s="208">
        <v>0</v>
      </c>
      <c r="T787" s="209">
        <f>S787*H787</f>
        <v>0</v>
      </c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R787" s="210" t="s">
        <v>228</v>
      </c>
      <c r="AT787" s="210" t="s">
        <v>125</v>
      </c>
      <c r="AU787" s="210" t="s">
        <v>79</v>
      </c>
      <c r="AY787" s="19" t="s">
        <v>123</v>
      </c>
      <c r="BE787" s="211">
        <f>IF(N787="základní",J787,0)</f>
        <v>0</v>
      </c>
      <c r="BF787" s="211">
        <f>IF(N787="snížená",J787,0)</f>
        <v>0</v>
      </c>
      <c r="BG787" s="211">
        <f>IF(N787="zákl. přenesená",J787,0)</f>
        <v>0</v>
      </c>
      <c r="BH787" s="211">
        <f>IF(N787="sníž. přenesená",J787,0)</f>
        <v>0</v>
      </c>
      <c r="BI787" s="211">
        <f>IF(N787="nulová",J787,0)</f>
        <v>0</v>
      </c>
      <c r="BJ787" s="19" t="s">
        <v>77</v>
      </c>
      <c r="BK787" s="211">
        <f>ROUND(I787*H787,2)</f>
        <v>0</v>
      </c>
      <c r="BL787" s="19" t="s">
        <v>228</v>
      </c>
      <c r="BM787" s="210" t="s">
        <v>1088</v>
      </c>
    </row>
    <row r="788" s="2" customFormat="1">
      <c r="A788" s="40"/>
      <c r="B788" s="41"/>
      <c r="C788" s="42"/>
      <c r="D788" s="212" t="s">
        <v>132</v>
      </c>
      <c r="E788" s="42"/>
      <c r="F788" s="213" t="s">
        <v>1089</v>
      </c>
      <c r="G788" s="42"/>
      <c r="H788" s="42"/>
      <c r="I788" s="214"/>
      <c r="J788" s="42"/>
      <c r="K788" s="42"/>
      <c r="L788" s="46"/>
      <c r="M788" s="215"/>
      <c r="N788" s="216"/>
      <c r="O788" s="86"/>
      <c r="P788" s="86"/>
      <c r="Q788" s="86"/>
      <c r="R788" s="86"/>
      <c r="S788" s="86"/>
      <c r="T788" s="87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T788" s="19" t="s">
        <v>132</v>
      </c>
      <c r="AU788" s="19" t="s">
        <v>79</v>
      </c>
    </row>
    <row r="789" s="2" customFormat="1">
      <c r="A789" s="40"/>
      <c r="B789" s="41"/>
      <c r="C789" s="42"/>
      <c r="D789" s="217" t="s">
        <v>134</v>
      </c>
      <c r="E789" s="42"/>
      <c r="F789" s="218" t="s">
        <v>1090</v>
      </c>
      <c r="G789" s="42"/>
      <c r="H789" s="42"/>
      <c r="I789" s="214"/>
      <c r="J789" s="42"/>
      <c r="K789" s="42"/>
      <c r="L789" s="46"/>
      <c r="M789" s="215"/>
      <c r="N789" s="216"/>
      <c r="O789" s="86"/>
      <c r="P789" s="86"/>
      <c r="Q789" s="86"/>
      <c r="R789" s="86"/>
      <c r="S789" s="86"/>
      <c r="T789" s="87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T789" s="19" t="s">
        <v>134</v>
      </c>
      <c r="AU789" s="19" t="s">
        <v>79</v>
      </c>
    </row>
    <row r="790" s="15" customFormat="1">
      <c r="A790" s="15"/>
      <c r="B790" s="251"/>
      <c r="C790" s="252"/>
      <c r="D790" s="212" t="s">
        <v>136</v>
      </c>
      <c r="E790" s="253" t="s">
        <v>19</v>
      </c>
      <c r="F790" s="254" t="s">
        <v>246</v>
      </c>
      <c r="G790" s="252"/>
      <c r="H790" s="253" t="s">
        <v>19</v>
      </c>
      <c r="I790" s="255"/>
      <c r="J790" s="252"/>
      <c r="K790" s="252"/>
      <c r="L790" s="256"/>
      <c r="M790" s="257"/>
      <c r="N790" s="258"/>
      <c r="O790" s="258"/>
      <c r="P790" s="258"/>
      <c r="Q790" s="258"/>
      <c r="R790" s="258"/>
      <c r="S790" s="258"/>
      <c r="T790" s="259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60" t="s">
        <v>136</v>
      </c>
      <c r="AU790" s="260" t="s">
        <v>79</v>
      </c>
      <c r="AV790" s="15" t="s">
        <v>77</v>
      </c>
      <c r="AW790" s="15" t="s">
        <v>33</v>
      </c>
      <c r="AX790" s="15" t="s">
        <v>72</v>
      </c>
      <c r="AY790" s="260" t="s">
        <v>123</v>
      </c>
    </row>
    <row r="791" s="13" customFormat="1">
      <c r="A791" s="13"/>
      <c r="B791" s="219"/>
      <c r="C791" s="220"/>
      <c r="D791" s="212" t="s">
        <v>136</v>
      </c>
      <c r="E791" s="221" t="s">
        <v>19</v>
      </c>
      <c r="F791" s="222" t="s">
        <v>247</v>
      </c>
      <c r="G791" s="220"/>
      <c r="H791" s="223">
        <v>10.279999999999999</v>
      </c>
      <c r="I791" s="224"/>
      <c r="J791" s="220"/>
      <c r="K791" s="220"/>
      <c r="L791" s="225"/>
      <c r="M791" s="226"/>
      <c r="N791" s="227"/>
      <c r="O791" s="227"/>
      <c r="P791" s="227"/>
      <c r="Q791" s="227"/>
      <c r="R791" s="227"/>
      <c r="S791" s="227"/>
      <c r="T791" s="228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29" t="s">
        <v>136</v>
      </c>
      <c r="AU791" s="229" t="s">
        <v>79</v>
      </c>
      <c r="AV791" s="13" t="s">
        <v>79</v>
      </c>
      <c r="AW791" s="13" t="s">
        <v>33</v>
      </c>
      <c r="AX791" s="13" t="s">
        <v>72</v>
      </c>
      <c r="AY791" s="229" t="s">
        <v>123</v>
      </c>
    </row>
    <row r="792" s="15" customFormat="1">
      <c r="A792" s="15"/>
      <c r="B792" s="251"/>
      <c r="C792" s="252"/>
      <c r="D792" s="212" t="s">
        <v>136</v>
      </c>
      <c r="E792" s="253" t="s">
        <v>19</v>
      </c>
      <c r="F792" s="254" t="s">
        <v>248</v>
      </c>
      <c r="G792" s="252"/>
      <c r="H792" s="253" t="s">
        <v>19</v>
      </c>
      <c r="I792" s="255"/>
      <c r="J792" s="252"/>
      <c r="K792" s="252"/>
      <c r="L792" s="256"/>
      <c r="M792" s="257"/>
      <c r="N792" s="258"/>
      <c r="O792" s="258"/>
      <c r="P792" s="258"/>
      <c r="Q792" s="258"/>
      <c r="R792" s="258"/>
      <c r="S792" s="258"/>
      <c r="T792" s="259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T792" s="260" t="s">
        <v>136</v>
      </c>
      <c r="AU792" s="260" t="s">
        <v>79</v>
      </c>
      <c r="AV792" s="15" t="s">
        <v>77</v>
      </c>
      <c r="AW792" s="15" t="s">
        <v>33</v>
      </c>
      <c r="AX792" s="15" t="s">
        <v>72</v>
      </c>
      <c r="AY792" s="260" t="s">
        <v>123</v>
      </c>
    </row>
    <row r="793" s="13" customFormat="1">
      <c r="A793" s="13"/>
      <c r="B793" s="219"/>
      <c r="C793" s="220"/>
      <c r="D793" s="212" t="s">
        <v>136</v>
      </c>
      <c r="E793" s="221" t="s">
        <v>19</v>
      </c>
      <c r="F793" s="222" t="s">
        <v>249</v>
      </c>
      <c r="G793" s="220"/>
      <c r="H793" s="223">
        <v>383.39999999999998</v>
      </c>
      <c r="I793" s="224"/>
      <c r="J793" s="220"/>
      <c r="K793" s="220"/>
      <c r="L793" s="225"/>
      <c r="M793" s="226"/>
      <c r="N793" s="227"/>
      <c r="O793" s="227"/>
      <c r="P793" s="227"/>
      <c r="Q793" s="227"/>
      <c r="R793" s="227"/>
      <c r="S793" s="227"/>
      <c r="T793" s="228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29" t="s">
        <v>136</v>
      </c>
      <c r="AU793" s="229" t="s">
        <v>79</v>
      </c>
      <c r="AV793" s="13" t="s">
        <v>79</v>
      </c>
      <c r="AW793" s="13" t="s">
        <v>33</v>
      </c>
      <c r="AX793" s="13" t="s">
        <v>72</v>
      </c>
      <c r="AY793" s="229" t="s">
        <v>123</v>
      </c>
    </row>
    <row r="794" s="14" customFormat="1">
      <c r="A794" s="14"/>
      <c r="B794" s="230"/>
      <c r="C794" s="231"/>
      <c r="D794" s="212" t="s">
        <v>136</v>
      </c>
      <c r="E794" s="232" t="s">
        <v>19</v>
      </c>
      <c r="F794" s="233" t="s">
        <v>139</v>
      </c>
      <c r="G794" s="231"/>
      <c r="H794" s="234">
        <v>393.68000000000001</v>
      </c>
      <c r="I794" s="235"/>
      <c r="J794" s="231"/>
      <c r="K794" s="231"/>
      <c r="L794" s="236"/>
      <c r="M794" s="237"/>
      <c r="N794" s="238"/>
      <c r="O794" s="238"/>
      <c r="P794" s="238"/>
      <c r="Q794" s="238"/>
      <c r="R794" s="238"/>
      <c r="S794" s="238"/>
      <c r="T794" s="239"/>
      <c r="U794" s="14"/>
      <c r="V794" s="14"/>
      <c r="W794" s="14"/>
      <c r="X794" s="14"/>
      <c r="Y794" s="14"/>
      <c r="Z794" s="14"/>
      <c r="AA794" s="14"/>
      <c r="AB794" s="14"/>
      <c r="AC794" s="14"/>
      <c r="AD794" s="14"/>
      <c r="AE794" s="14"/>
      <c r="AT794" s="240" t="s">
        <v>136</v>
      </c>
      <c r="AU794" s="240" t="s">
        <v>79</v>
      </c>
      <c r="AV794" s="14" t="s">
        <v>130</v>
      </c>
      <c r="AW794" s="14" t="s">
        <v>33</v>
      </c>
      <c r="AX794" s="14" t="s">
        <v>77</v>
      </c>
      <c r="AY794" s="240" t="s">
        <v>123</v>
      </c>
    </row>
    <row r="795" s="2" customFormat="1" ht="24.15" customHeight="1">
      <c r="A795" s="40"/>
      <c r="B795" s="41"/>
      <c r="C795" s="199" t="s">
        <v>1091</v>
      </c>
      <c r="D795" s="199" t="s">
        <v>125</v>
      </c>
      <c r="E795" s="200" t="s">
        <v>1092</v>
      </c>
      <c r="F795" s="201" t="s">
        <v>1093</v>
      </c>
      <c r="G795" s="202" t="s">
        <v>240</v>
      </c>
      <c r="H795" s="203">
        <v>393.68000000000001</v>
      </c>
      <c r="I795" s="204"/>
      <c r="J795" s="205">
        <f>ROUND(I795*H795,2)</f>
        <v>0</v>
      </c>
      <c r="K795" s="201" t="s">
        <v>129</v>
      </c>
      <c r="L795" s="46"/>
      <c r="M795" s="206" t="s">
        <v>19</v>
      </c>
      <c r="N795" s="207" t="s">
        <v>43</v>
      </c>
      <c r="O795" s="86"/>
      <c r="P795" s="208">
        <f>O795*H795</f>
        <v>0</v>
      </c>
      <c r="Q795" s="208">
        <v>6.9999999999999994E-05</v>
      </c>
      <c r="R795" s="208">
        <f>Q795*H795</f>
        <v>0.027557599999999998</v>
      </c>
      <c r="S795" s="208">
        <v>0</v>
      </c>
      <c r="T795" s="209">
        <f>S795*H795</f>
        <v>0</v>
      </c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R795" s="210" t="s">
        <v>228</v>
      </c>
      <c r="AT795" s="210" t="s">
        <v>125</v>
      </c>
      <c r="AU795" s="210" t="s">
        <v>79</v>
      </c>
      <c r="AY795" s="19" t="s">
        <v>123</v>
      </c>
      <c r="BE795" s="211">
        <f>IF(N795="základní",J795,0)</f>
        <v>0</v>
      </c>
      <c r="BF795" s="211">
        <f>IF(N795="snížená",J795,0)</f>
        <v>0</v>
      </c>
      <c r="BG795" s="211">
        <f>IF(N795="zákl. přenesená",J795,0)</f>
        <v>0</v>
      </c>
      <c r="BH795" s="211">
        <f>IF(N795="sníž. přenesená",J795,0)</f>
        <v>0</v>
      </c>
      <c r="BI795" s="211">
        <f>IF(N795="nulová",J795,0)</f>
        <v>0</v>
      </c>
      <c r="BJ795" s="19" t="s">
        <v>77</v>
      </c>
      <c r="BK795" s="211">
        <f>ROUND(I795*H795,2)</f>
        <v>0</v>
      </c>
      <c r="BL795" s="19" t="s">
        <v>228</v>
      </c>
      <c r="BM795" s="210" t="s">
        <v>1094</v>
      </c>
    </row>
    <row r="796" s="2" customFormat="1">
      <c r="A796" s="40"/>
      <c r="B796" s="41"/>
      <c r="C796" s="42"/>
      <c r="D796" s="212" t="s">
        <v>132</v>
      </c>
      <c r="E796" s="42"/>
      <c r="F796" s="213" t="s">
        <v>1095</v>
      </c>
      <c r="G796" s="42"/>
      <c r="H796" s="42"/>
      <c r="I796" s="214"/>
      <c r="J796" s="42"/>
      <c r="K796" s="42"/>
      <c r="L796" s="46"/>
      <c r="M796" s="215"/>
      <c r="N796" s="216"/>
      <c r="O796" s="86"/>
      <c r="P796" s="86"/>
      <c r="Q796" s="86"/>
      <c r="R796" s="86"/>
      <c r="S796" s="86"/>
      <c r="T796" s="87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T796" s="19" t="s">
        <v>132</v>
      </c>
      <c r="AU796" s="19" t="s">
        <v>79</v>
      </c>
    </row>
    <row r="797" s="2" customFormat="1">
      <c r="A797" s="40"/>
      <c r="B797" s="41"/>
      <c r="C797" s="42"/>
      <c r="D797" s="217" t="s">
        <v>134</v>
      </c>
      <c r="E797" s="42"/>
      <c r="F797" s="218" t="s">
        <v>1096</v>
      </c>
      <c r="G797" s="42"/>
      <c r="H797" s="42"/>
      <c r="I797" s="214"/>
      <c r="J797" s="42"/>
      <c r="K797" s="42"/>
      <c r="L797" s="46"/>
      <c r="M797" s="215"/>
      <c r="N797" s="216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134</v>
      </c>
      <c r="AU797" s="19" t="s">
        <v>79</v>
      </c>
    </row>
    <row r="798" s="15" customFormat="1">
      <c r="A798" s="15"/>
      <c r="B798" s="251"/>
      <c r="C798" s="252"/>
      <c r="D798" s="212" t="s">
        <v>136</v>
      </c>
      <c r="E798" s="253" t="s">
        <v>19</v>
      </c>
      <c r="F798" s="254" t="s">
        <v>246</v>
      </c>
      <c r="G798" s="252"/>
      <c r="H798" s="253" t="s">
        <v>19</v>
      </c>
      <c r="I798" s="255"/>
      <c r="J798" s="252"/>
      <c r="K798" s="252"/>
      <c r="L798" s="256"/>
      <c r="M798" s="257"/>
      <c r="N798" s="258"/>
      <c r="O798" s="258"/>
      <c r="P798" s="258"/>
      <c r="Q798" s="258"/>
      <c r="R798" s="258"/>
      <c r="S798" s="258"/>
      <c r="T798" s="259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T798" s="260" t="s">
        <v>136</v>
      </c>
      <c r="AU798" s="260" t="s">
        <v>79</v>
      </c>
      <c r="AV798" s="15" t="s">
        <v>77</v>
      </c>
      <c r="AW798" s="15" t="s">
        <v>33</v>
      </c>
      <c r="AX798" s="15" t="s">
        <v>72</v>
      </c>
      <c r="AY798" s="260" t="s">
        <v>123</v>
      </c>
    </row>
    <row r="799" s="13" customFormat="1">
      <c r="A799" s="13"/>
      <c r="B799" s="219"/>
      <c r="C799" s="220"/>
      <c r="D799" s="212" t="s">
        <v>136</v>
      </c>
      <c r="E799" s="221" t="s">
        <v>19</v>
      </c>
      <c r="F799" s="222" t="s">
        <v>247</v>
      </c>
      <c r="G799" s="220"/>
      <c r="H799" s="223">
        <v>10.279999999999999</v>
      </c>
      <c r="I799" s="224"/>
      <c r="J799" s="220"/>
      <c r="K799" s="220"/>
      <c r="L799" s="225"/>
      <c r="M799" s="226"/>
      <c r="N799" s="227"/>
      <c r="O799" s="227"/>
      <c r="P799" s="227"/>
      <c r="Q799" s="227"/>
      <c r="R799" s="227"/>
      <c r="S799" s="227"/>
      <c r="T799" s="228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29" t="s">
        <v>136</v>
      </c>
      <c r="AU799" s="229" t="s">
        <v>79</v>
      </c>
      <c r="AV799" s="13" t="s">
        <v>79</v>
      </c>
      <c r="AW799" s="13" t="s">
        <v>33</v>
      </c>
      <c r="AX799" s="13" t="s">
        <v>72</v>
      </c>
      <c r="AY799" s="229" t="s">
        <v>123</v>
      </c>
    </row>
    <row r="800" s="15" customFormat="1">
      <c r="A800" s="15"/>
      <c r="B800" s="251"/>
      <c r="C800" s="252"/>
      <c r="D800" s="212" t="s">
        <v>136</v>
      </c>
      <c r="E800" s="253" t="s">
        <v>19</v>
      </c>
      <c r="F800" s="254" t="s">
        <v>248</v>
      </c>
      <c r="G800" s="252"/>
      <c r="H800" s="253" t="s">
        <v>19</v>
      </c>
      <c r="I800" s="255"/>
      <c r="J800" s="252"/>
      <c r="K800" s="252"/>
      <c r="L800" s="256"/>
      <c r="M800" s="257"/>
      <c r="N800" s="258"/>
      <c r="O800" s="258"/>
      <c r="P800" s="258"/>
      <c r="Q800" s="258"/>
      <c r="R800" s="258"/>
      <c r="S800" s="258"/>
      <c r="T800" s="259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60" t="s">
        <v>136</v>
      </c>
      <c r="AU800" s="260" t="s">
        <v>79</v>
      </c>
      <c r="AV800" s="15" t="s">
        <v>77</v>
      </c>
      <c r="AW800" s="15" t="s">
        <v>33</v>
      </c>
      <c r="AX800" s="15" t="s">
        <v>72</v>
      </c>
      <c r="AY800" s="260" t="s">
        <v>123</v>
      </c>
    </row>
    <row r="801" s="13" customFormat="1">
      <c r="A801" s="13"/>
      <c r="B801" s="219"/>
      <c r="C801" s="220"/>
      <c r="D801" s="212" t="s">
        <v>136</v>
      </c>
      <c r="E801" s="221" t="s">
        <v>19</v>
      </c>
      <c r="F801" s="222" t="s">
        <v>249</v>
      </c>
      <c r="G801" s="220"/>
      <c r="H801" s="223">
        <v>383.39999999999998</v>
      </c>
      <c r="I801" s="224"/>
      <c r="J801" s="220"/>
      <c r="K801" s="220"/>
      <c r="L801" s="225"/>
      <c r="M801" s="226"/>
      <c r="N801" s="227"/>
      <c r="O801" s="227"/>
      <c r="P801" s="227"/>
      <c r="Q801" s="227"/>
      <c r="R801" s="227"/>
      <c r="S801" s="227"/>
      <c r="T801" s="228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29" t="s">
        <v>136</v>
      </c>
      <c r="AU801" s="229" t="s">
        <v>79</v>
      </c>
      <c r="AV801" s="13" t="s">
        <v>79</v>
      </c>
      <c r="AW801" s="13" t="s">
        <v>33</v>
      </c>
      <c r="AX801" s="13" t="s">
        <v>72</v>
      </c>
      <c r="AY801" s="229" t="s">
        <v>123</v>
      </c>
    </row>
    <row r="802" s="14" customFormat="1">
      <c r="A802" s="14"/>
      <c r="B802" s="230"/>
      <c r="C802" s="231"/>
      <c r="D802" s="212" t="s">
        <v>136</v>
      </c>
      <c r="E802" s="232" t="s">
        <v>19</v>
      </c>
      <c r="F802" s="233" t="s">
        <v>139</v>
      </c>
      <c r="G802" s="231"/>
      <c r="H802" s="234">
        <v>393.68000000000001</v>
      </c>
      <c r="I802" s="235"/>
      <c r="J802" s="231"/>
      <c r="K802" s="231"/>
      <c r="L802" s="236"/>
      <c r="M802" s="237"/>
      <c r="N802" s="238"/>
      <c r="O802" s="238"/>
      <c r="P802" s="238"/>
      <c r="Q802" s="238"/>
      <c r="R802" s="238"/>
      <c r="S802" s="238"/>
      <c r="T802" s="239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40" t="s">
        <v>136</v>
      </c>
      <c r="AU802" s="240" t="s">
        <v>79</v>
      </c>
      <c r="AV802" s="14" t="s">
        <v>130</v>
      </c>
      <c r="AW802" s="14" t="s">
        <v>33</v>
      </c>
      <c r="AX802" s="14" t="s">
        <v>77</v>
      </c>
      <c r="AY802" s="240" t="s">
        <v>123</v>
      </c>
    </row>
    <row r="803" s="2" customFormat="1" ht="24.15" customHeight="1">
      <c r="A803" s="40"/>
      <c r="B803" s="41"/>
      <c r="C803" s="199" t="s">
        <v>1097</v>
      </c>
      <c r="D803" s="199" t="s">
        <v>125</v>
      </c>
      <c r="E803" s="200" t="s">
        <v>1098</v>
      </c>
      <c r="F803" s="201" t="s">
        <v>1099</v>
      </c>
      <c r="G803" s="202" t="s">
        <v>240</v>
      </c>
      <c r="H803" s="203">
        <v>393.68000000000001</v>
      </c>
      <c r="I803" s="204"/>
      <c r="J803" s="205">
        <f>ROUND(I803*H803,2)</f>
        <v>0</v>
      </c>
      <c r="K803" s="201" t="s">
        <v>129</v>
      </c>
      <c r="L803" s="46"/>
      <c r="M803" s="206" t="s">
        <v>19</v>
      </c>
      <c r="N803" s="207" t="s">
        <v>43</v>
      </c>
      <c r="O803" s="86"/>
      <c r="P803" s="208">
        <f>O803*H803</f>
        <v>0</v>
      </c>
      <c r="Q803" s="208">
        <v>5.0000000000000002E-05</v>
      </c>
      <c r="R803" s="208">
        <f>Q803*H803</f>
        <v>0.019684</v>
      </c>
      <c r="S803" s="208">
        <v>0</v>
      </c>
      <c r="T803" s="209">
        <f>S803*H803</f>
        <v>0</v>
      </c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R803" s="210" t="s">
        <v>228</v>
      </c>
      <c r="AT803" s="210" t="s">
        <v>125</v>
      </c>
      <c r="AU803" s="210" t="s">
        <v>79</v>
      </c>
      <c r="AY803" s="19" t="s">
        <v>123</v>
      </c>
      <c r="BE803" s="211">
        <f>IF(N803="základní",J803,0)</f>
        <v>0</v>
      </c>
      <c r="BF803" s="211">
        <f>IF(N803="snížená",J803,0)</f>
        <v>0</v>
      </c>
      <c r="BG803" s="211">
        <f>IF(N803="zákl. přenesená",J803,0)</f>
        <v>0</v>
      </c>
      <c r="BH803" s="211">
        <f>IF(N803="sníž. přenesená",J803,0)</f>
        <v>0</v>
      </c>
      <c r="BI803" s="211">
        <f>IF(N803="nulová",J803,0)</f>
        <v>0</v>
      </c>
      <c r="BJ803" s="19" t="s">
        <v>77</v>
      </c>
      <c r="BK803" s="211">
        <f>ROUND(I803*H803,2)</f>
        <v>0</v>
      </c>
      <c r="BL803" s="19" t="s">
        <v>228</v>
      </c>
      <c r="BM803" s="210" t="s">
        <v>1100</v>
      </c>
    </row>
    <row r="804" s="2" customFormat="1">
      <c r="A804" s="40"/>
      <c r="B804" s="41"/>
      <c r="C804" s="42"/>
      <c r="D804" s="212" t="s">
        <v>132</v>
      </c>
      <c r="E804" s="42"/>
      <c r="F804" s="213" t="s">
        <v>1101</v>
      </c>
      <c r="G804" s="42"/>
      <c r="H804" s="42"/>
      <c r="I804" s="214"/>
      <c r="J804" s="42"/>
      <c r="K804" s="42"/>
      <c r="L804" s="46"/>
      <c r="M804" s="215"/>
      <c r="N804" s="216"/>
      <c r="O804" s="86"/>
      <c r="P804" s="86"/>
      <c r="Q804" s="86"/>
      <c r="R804" s="86"/>
      <c r="S804" s="86"/>
      <c r="T804" s="87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T804" s="19" t="s">
        <v>132</v>
      </c>
      <c r="AU804" s="19" t="s">
        <v>79</v>
      </c>
    </row>
    <row r="805" s="2" customFormat="1">
      <c r="A805" s="40"/>
      <c r="B805" s="41"/>
      <c r="C805" s="42"/>
      <c r="D805" s="217" t="s">
        <v>134</v>
      </c>
      <c r="E805" s="42"/>
      <c r="F805" s="218" t="s">
        <v>1102</v>
      </c>
      <c r="G805" s="42"/>
      <c r="H805" s="42"/>
      <c r="I805" s="214"/>
      <c r="J805" s="42"/>
      <c r="K805" s="42"/>
      <c r="L805" s="46"/>
      <c r="M805" s="215"/>
      <c r="N805" s="216"/>
      <c r="O805" s="86"/>
      <c r="P805" s="86"/>
      <c r="Q805" s="86"/>
      <c r="R805" s="86"/>
      <c r="S805" s="86"/>
      <c r="T805" s="87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T805" s="19" t="s">
        <v>134</v>
      </c>
      <c r="AU805" s="19" t="s">
        <v>79</v>
      </c>
    </row>
    <row r="806" s="15" customFormat="1">
      <c r="A806" s="15"/>
      <c r="B806" s="251"/>
      <c r="C806" s="252"/>
      <c r="D806" s="212" t="s">
        <v>136</v>
      </c>
      <c r="E806" s="253" t="s">
        <v>19</v>
      </c>
      <c r="F806" s="254" t="s">
        <v>246</v>
      </c>
      <c r="G806" s="252"/>
      <c r="H806" s="253" t="s">
        <v>19</v>
      </c>
      <c r="I806" s="255"/>
      <c r="J806" s="252"/>
      <c r="K806" s="252"/>
      <c r="L806" s="256"/>
      <c r="M806" s="257"/>
      <c r="N806" s="258"/>
      <c r="O806" s="258"/>
      <c r="P806" s="258"/>
      <c r="Q806" s="258"/>
      <c r="R806" s="258"/>
      <c r="S806" s="258"/>
      <c r="T806" s="259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T806" s="260" t="s">
        <v>136</v>
      </c>
      <c r="AU806" s="260" t="s">
        <v>79</v>
      </c>
      <c r="AV806" s="15" t="s">
        <v>77</v>
      </c>
      <c r="AW806" s="15" t="s">
        <v>33</v>
      </c>
      <c r="AX806" s="15" t="s">
        <v>72</v>
      </c>
      <c r="AY806" s="260" t="s">
        <v>123</v>
      </c>
    </row>
    <row r="807" s="13" customFormat="1">
      <c r="A807" s="13"/>
      <c r="B807" s="219"/>
      <c r="C807" s="220"/>
      <c r="D807" s="212" t="s">
        <v>136</v>
      </c>
      <c r="E807" s="221" t="s">
        <v>19</v>
      </c>
      <c r="F807" s="222" t="s">
        <v>247</v>
      </c>
      <c r="G807" s="220"/>
      <c r="H807" s="223">
        <v>10.279999999999999</v>
      </c>
      <c r="I807" s="224"/>
      <c r="J807" s="220"/>
      <c r="K807" s="220"/>
      <c r="L807" s="225"/>
      <c r="M807" s="226"/>
      <c r="N807" s="227"/>
      <c r="O807" s="227"/>
      <c r="P807" s="227"/>
      <c r="Q807" s="227"/>
      <c r="R807" s="227"/>
      <c r="S807" s="227"/>
      <c r="T807" s="228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29" t="s">
        <v>136</v>
      </c>
      <c r="AU807" s="229" t="s">
        <v>79</v>
      </c>
      <c r="AV807" s="13" t="s">
        <v>79</v>
      </c>
      <c r="AW807" s="13" t="s">
        <v>33</v>
      </c>
      <c r="AX807" s="13" t="s">
        <v>72</v>
      </c>
      <c r="AY807" s="229" t="s">
        <v>123</v>
      </c>
    </row>
    <row r="808" s="15" customFormat="1">
      <c r="A808" s="15"/>
      <c r="B808" s="251"/>
      <c r="C808" s="252"/>
      <c r="D808" s="212" t="s">
        <v>136</v>
      </c>
      <c r="E808" s="253" t="s">
        <v>19</v>
      </c>
      <c r="F808" s="254" t="s">
        <v>248</v>
      </c>
      <c r="G808" s="252"/>
      <c r="H808" s="253" t="s">
        <v>19</v>
      </c>
      <c r="I808" s="255"/>
      <c r="J808" s="252"/>
      <c r="K808" s="252"/>
      <c r="L808" s="256"/>
      <c r="M808" s="257"/>
      <c r="N808" s="258"/>
      <c r="O808" s="258"/>
      <c r="P808" s="258"/>
      <c r="Q808" s="258"/>
      <c r="R808" s="258"/>
      <c r="S808" s="258"/>
      <c r="T808" s="259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T808" s="260" t="s">
        <v>136</v>
      </c>
      <c r="AU808" s="260" t="s">
        <v>79</v>
      </c>
      <c r="AV808" s="15" t="s">
        <v>77</v>
      </c>
      <c r="AW808" s="15" t="s">
        <v>33</v>
      </c>
      <c r="AX808" s="15" t="s">
        <v>72</v>
      </c>
      <c r="AY808" s="260" t="s">
        <v>123</v>
      </c>
    </row>
    <row r="809" s="13" customFormat="1">
      <c r="A809" s="13"/>
      <c r="B809" s="219"/>
      <c r="C809" s="220"/>
      <c r="D809" s="212" t="s">
        <v>136</v>
      </c>
      <c r="E809" s="221" t="s">
        <v>19</v>
      </c>
      <c r="F809" s="222" t="s">
        <v>249</v>
      </c>
      <c r="G809" s="220"/>
      <c r="H809" s="223">
        <v>383.39999999999998</v>
      </c>
      <c r="I809" s="224"/>
      <c r="J809" s="220"/>
      <c r="K809" s="220"/>
      <c r="L809" s="225"/>
      <c r="M809" s="226"/>
      <c r="N809" s="227"/>
      <c r="O809" s="227"/>
      <c r="P809" s="227"/>
      <c r="Q809" s="227"/>
      <c r="R809" s="227"/>
      <c r="S809" s="227"/>
      <c r="T809" s="22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29" t="s">
        <v>136</v>
      </c>
      <c r="AU809" s="229" t="s">
        <v>79</v>
      </c>
      <c r="AV809" s="13" t="s">
        <v>79</v>
      </c>
      <c r="AW809" s="13" t="s">
        <v>33</v>
      </c>
      <c r="AX809" s="13" t="s">
        <v>72</v>
      </c>
      <c r="AY809" s="229" t="s">
        <v>123</v>
      </c>
    </row>
    <row r="810" s="14" customFormat="1">
      <c r="A810" s="14"/>
      <c r="B810" s="230"/>
      <c r="C810" s="231"/>
      <c r="D810" s="212" t="s">
        <v>136</v>
      </c>
      <c r="E810" s="232" t="s">
        <v>19</v>
      </c>
      <c r="F810" s="233" t="s">
        <v>139</v>
      </c>
      <c r="G810" s="231"/>
      <c r="H810" s="234">
        <v>393.68000000000001</v>
      </c>
      <c r="I810" s="235"/>
      <c r="J810" s="231"/>
      <c r="K810" s="231"/>
      <c r="L810" s="236"/>
      <c r="M810" s="237"/>
      <c r="N810" s="238"/>
      <c r="O810" s="238"/>
      <c r="P810" s="238"/>
      <c r="Q810" s="238"/>
      <c r="R810" s="238"/>
      <c r="S810" s="238"/>
      <c r="T810" s="23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40" t="s">
        <v>136</v>
      </c>
      <c r="AU810" s="240" t="s">
        <v>79</v>
      </c>
      <c r="AV810" s="14" t="s">
        <v>130</v>
      </c>
      <c r="AW810" s="14" t="s">
        <v>33</v>
      </c>
      <c r="AX810" s="14" t="s">
        <v>77</v>
      </c>
      <c r="AY810" s="240" t="s">
        <v>123</v>
      </c>
    </row>
    <row r="811" s="2" customFormat="1" ht="24.15" customHeight="1">
      <c r="A811" s="40"/>
      <c r="B811" s="41"/>
      <c r="C811" s="199" t="s">
        <v>1103</v>
      </c>
      <c r="D811" s="199" t="s">
        <v>125</v>
      </c>
      <c r="E811" s="200" t="s">
        <v>1104</v>
      </c>
      <c r="F811" s="201" t="s">
        <v>1105</v>
      </c>
      <c r="G811" s="202" t="s">
        <v>462</v>
      </c>
      <c r="H811" s="203">
        <v>2</v>
      </c>
      <c r="I811" s="204"/>
      <c r="J811" s="205">
        <f>ROUND(I811*H811,2)</f>
        <v>0</v>
      </c>
      <c r="K811" s="201" t="s">
        <v>129</v>
      </c>
      <c r="L811" s="46"/>
      <c r="M811" s="206" t="s">
        <v>19</v>
      </c>
      <c r="N811" s="207" t="s">
        <v>43</v>
      </c>
      <c r="O811" s="86"/>
      <c r="P811" s="208">
        <f>O811*H811</f>
        <v>0</v>
      </c>
      <c r="Q811" s="208">
        <v>0</v>
      </c>
      <c r="R811" s="208">
        <f>Q811*H811</f>
        <v>0</v>
      </c>
      <c r="S811" s="208">
        <v>0</v>
      </c>
      <c r="T811" s="209">
        <f>S811*H811</f>
        <v>0</v>
      </c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R811" s="210" t="s">
        <v>228</v>
      </c>
      <c r="AT811" s="210" t="s">
        <v>125</v>
      </c>
      <c r="AU811" s="210" t="s">
        <v>79</v>
      </c>
      <c r="AY811" s="19" t="s">
        <v>123</v>
      </c>
      <c r="BE811" s="211">
        <f>IF(N811="základní",J811,0)</f>
        <v>0</v>
      </c>
      <c r="BF811" s="211">
        <f>IF(N811="snížená",J811,0)</f>
        <v>0</v>
      </c>
      <c r="BG811" s="211">
        <f>IF(N811="zákl. přenesená",J811,0)</f>
        <v>0</v>
      </c>
      <c r="BH811" s="211">
        <f>IF(N811="sníž. přenesená",J811,0)</f>
        <v>0</v>
      </c>
      <c r="BI811" s="211">
        <f>IF(N811="nulová",J811,0)</f>
        <v>0</v>
      </c>
      <c r="BJ811" s="19" t="s">
        <v>77</v>
      </c>
      <c r="BK811" s="211">
        <f>ROUND(I811*H811,2)</f>
        <v>0</v>
      </c>
      <c r="BL811" s="19" t="s">
        <v>228</v>
      </c>
      <c r="BM811" s="210" t="s">
        <v>1106</v>
      </c>
    </row>
    <row r="812" s="2" customFormat="1">
      <c r="A812" s="40"/>
      <c r="B812" s="41"/>
      <c r="C812" s="42"/>
      <c r="D812" s="212" t="s">
        <v>132</v>
      </c>
      <c r="E812" s="42"/>
      <c r="F812" s="213" t="s">
        <v>1105</v>
      </c>
      <c r="G812" s="42"/>
      <c r="H812" s="42"/>
      <c r="I812" s="214"/>
      <c r="J812" s="42"/>
      <c r="K812" s="42"/>
      <c r="L812" s="46"/>
      <c r="M812" s="215"/>
      <c r="N812" s="216"/>
      <c r="O812" s="86"/>
      <c r="P812" s="86"/>
      <c r="Q812" s="86"/>
      <c r="R812" s="86"/>
      <c r="S812" s="86"/>
      <c r="T812" s="87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T812" s="19" t="s">
        <v>132</v>
      </c>
      <c r="AU812" s="19" t="s">
        <v>79</v>
      </c>
    </row>
    <row r="813" s="2" customFormat="1">
      <c r="A813" s="40"/>
      <c r="B813" s="41"/>
      <c r="C813" s="42"/>
      <c r="D813" s="217" t="s">
        <v>134</v>
      </c>
      <c r="E813" s="42"/>
      <c r="F813" s="218" t="s">
        <v>1107</v>
      </c>
      <c r="G813" s="42"/>
      <c r="H813" s="42"/>
      <c r="I813" s="214"/>
      <c r="J813" s="42"/>
      <c r="K813" s="42"/>
      <c r="L813" s="46"/>
      <c r="M813" s="215"/>
      <c r="N813" s="216"/>
      <c r="O813" s="86"/>
      <c r="P813" s="86"/>
      <c r="Q813" s="86"/>
      <c r="R813" s="86"/>
      <c r="S813" s="86"/>
      <c r="T813" s="87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T813" s="19" t="s">
        <v>134</v>
      </c>
      <c r="AU813" s="19" t="s">
        <v>79</v>
      </c>
    </row>
    <row r="814" s="13" customFormat="1">
      <c r="A814" s="13"/>
      <c r="B814" s="219"/>
      <c r="C814" s="220"/>
      <c r="D814" s="212" t="s">
        <v>136</v>
      </c>
      <c r="E814" s="221" t="s">
        <v>19</v>
      </c>
      <c r="F814" s="222" t="s">
        <v>1108</v>
      </c>
      <c r="G814" s="220"/>
      <c r="H814" s="223">
        <v>1</v>
      </c>
      <c r="I814" s="224"/>
      <c r="J814" s="220"/>
      <c r="K814" s="220"/>
      <c r="L814" s="225"/>
      <c r="M814" s="226"/>
      <c r="N814" s="227"/>
      <c r="O814" s="227"/>
      <c r="P814" s="227"/>
      <c r="Q814" s="227"/>
      <c r="R814" s="227"/>
      <c r="S814" s="227"/>
      <c r="T814" s="228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29" t="s">
        <v>136</v>
      </c>
      <c r="AU814" s="229" t="s">
        <v>79</v>
      </c>
      <c r="AV814" s="13" t="s">
        <v>79</v>
      </c>
      <c r="AW814" s="13" t="s">
        <v>33</v>
      </c>
      <c r="AX814" s="13" t="s">
        <v>72</v>
      </c>
      <c r="AY814" s="229" t="s">
        <v>123</v>
      </c>
    </row>
    <row r="815" s="13" customFormat="1">
      <c r="A815" s="13"/>
      <c r="B815" s="219"/>
      <c r="C815" s="220"/>
      <c r="D815" s="212" t="s">
        <v>136</v>
      </c>
      <c r="E815" s="221" t="s">
        <v>19</v>
      </c>
      <c r="F815" s="222" t="s">
        <v>1109</v>
      </c>
      <c r="G815" s="220"/>
      <c r="H815" s="223">
        <v>1</v>
      </c>
      <c r="I815" s="224"/>
      <c r="J815" s="220"/>
      <c r="K815" s="220"/>
      <c r="L815" s="225"/>
      <c r="M815" s="226"/>
      <c r="N815" s="227"/>
      <c r="O815" s="227"/>
      <c r="P815" s="227"/>
      <c r="Q815" s="227"/>
      <c r="R815" s="227"/>
      <c r="S815" s="227"/>
      <c r="T815" s="22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29" t="s">
        <v>136</v>
      </c>
      <c r="AU815" s="229" t="s">
        <v>79</v>
      </c>
      <c r="AV815" s="13" t="s">
        <v>79</v>
      </c>
      <c r="AW815" s="13" t="s">
        <v>33</v>
      </c>
      <c r="AX815" s="13" t="s">
        <v>72</v>
      </c>
      <c r="AY815" s="229" t="s">
        <v>123</v>
      </c>
    </row>
    <row r="816" s="14" customFormat="1">
      <c r="A816" s="14"/>
      <c r="B816" s="230"/>
      <c r="C816" s="231"/>
      <c r="D816" s="212" t="s">
        <v>136</v>
      </c>
      <c r="E816" s="232" t="s">
        <v>19</v>
      </c>
      <c r="F816" s="233" t="s">
        <v>139</v>
      </c>
      <c r="G816" s="231"/>
      <c r="H816" s="234">
        <v>2</v>
      </c>
      <c r="I816" s="235"/>
      <c r="J816" s="231"/>
      <c r="K816" s="231"/>
      <c r="L816" s="236"/>
      <c r="M816" s="237"/>
      <c r="N816" s="238"/>
      <c r="O816" s="238"/>
      <c r="P816" s="238"/>
      <c r="Q816" s="238"/>
      <c r="R816" s="238"/>
      <c r="S816" s="238"/>
      <c r="T816" s="23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40" t="s">
        <v>136</v>
      </c>
      <c r="AU816" s="240" t="s">
        <v>79</v>
      </c>
      <c r="AV816" s="14" t="s">
        <v>130</v>
      </c>
      <c r="AW816" s="14" t="s">
        <v>33</v>
      </c>
      <c r="AX816" s="14" t="s">
        <v>77</v>
      </c>
      <c r="AY816" s="240" t="s">
        <v>123</v>
      </c>
    </row>
    <row r="817" s="2" customFormat="1" ht="24.15" customHeight="1">
      <c r="A817" s="40"/>
      <c r="B817" s="41"/>
      <c r="C817" s="241" t="s">
        <v>1110</v>
      </c>
      <c r="D817" s="241" t="s">
        <v>191</v>
      </c>
      <c r="E817" s="242" t="s">
        <v>1111</v>
      </c>
      <c r="F817" s="243" t="s">
        <v>1112</v>
      </c>
      <c r="G817" s="244" t="s">
        <v>200</v>
      </c>
      <c r="H817" s="245">
        <v>2.0699999999999998</v>
      </c>
      <c r="I817" s="246"/>
      <c r="J817" s="247">
        <f>ROUND(I817*H817,2)</f>
        <v>0</v>
      </c>
      <c r="K817" s="243" t="s">
        <v>129</v>
      </c>
      <c r="L817" s="248"/>
      <c r="M817" s="249" t="s">
        <v>19</v>
      </c>
      <c r="N817" s="250" t="s">
        <v>43</v>
      </c>
      <c r="O817" s="86"/>
      <c r="P817" s="208">
        <f>O817*H817</f>
        <v>0</v>
      </c>
      <c r="Q817" s="208">
        <v>0.024230000000000002</v>
      </c>
      <c r="R817" s="208">
        <f>Q817*H817</f>
        <v>0.050156100000000002</v>
      </c>
      <c r="S817" s="208">
        <v>0</v>
      </c>
      <c r="T817" s="209">
        <f>S817*H817</f>
        <v>0</v>
      </c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R817" s="210" t="s">
        <v>371</v>
      </c>
      <c r="AT817" s="210" t="s">
        <v>191</v>
      </c>
      <c r="AU817" s="210" t="s">
        <v>79</v>
      </c>
      <c r="AY817" s="19" t="s">
        <v>123</v>
      </c>
      <c r="BE817" s="211">
        <f>IF(N817="základní",J817,0)</f>
        <v>0</v>
      </c>
      <c r="BF817" s="211">
        <f>IF(N817="snížená",J817,0)</f>
        <v>0</v>
      </c>
      <c r="BG817" s="211">
        <f>IF(N817="zákl. přenesená",J817,0)</f>
        <v>0</v>
      </c>
      <c r="BH817" s="211">
        <f>IF(N817="sníž. přenesená",J817,0)</f>
        <v>0</v>
      </c>
      <c r="BI817" s="211">
        <f>IF(N817="nulová",J817,0)</f>
        <v>0</v>
      </c>
      <c r="BJ817" s="19" t="s">
        <v>77</v>
      </c>
      <c r="BK817" s="211">
        <f>ROUND(I817*H817,2)</f>
        <v>0</v>
      </c>
      <c r="BL817" s="19" t="s">
        <v>228</v>
      </c>
      <c r="BM817" s="210" t="s">
        <v>1113</v>
      </c>
    </row>
    <row r="818" s="2" customFormat="1">
      <c r="A818" s="40"/>
      <c r="B818" s="41"/>
      <c r="C818" s="42"/>
      <c r="D818" s="212" t="s">
        <v>132</v>
      </c>
      <c r="E818" s="42"/>
      <c r="F818" s="213" t="s">
        <v>1112</v>
      </c>
      <c r="G818" s="42"/>
      <c r="H818" s="42"/>
      <c r="I818" s="214"/>
      <c r="J818" s="42"/>
      <c r="K818" s="42"/>
      <c r="L818" s="46"/>
      <c r="M818" s="215"/>
      <c r="N818" s="216"/>
      <c r="O818" s="86"/>
      <c r="P818" s="86"/>
      <c r="Q818" s="86"/>
      <c r="R818" s="86"/>
      <c r="S818" s="86"/>
      <c r="T818" s="87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T818" s="19" t="s">
        <v>132</v>
      </c>
      <c r="AU818" s="19" t="s">
        <v>79</v>
      </c>
    </row>
    <row r="819" s="13" customFormat="1">
      <c r="A819" s="13"/>
      <c r="B819" s="219"/>
      <c r="C819" s="220"/>
      <c r="D819" s="212" t="s">
        <v>136</v>
      </c>
      <c r="E819" s="221" t="s">
        <v>19</v>
      </c>
      <c r="F819" s="222" t="s">
        <v>1114</v>
      </c>
      <c r="G819" s="220"/>
      <c r="H819" s="223">
        <v>2.0699999999999998</v>
      </c>
      <c r="I819" s="224"/>
      <c r="J819" s="220"/>
      <c r="K819" s="220"/>
      <c r="L819" s="225"/>
      <c r="M819" s="226"/>
      <c r="N819" s="227"/>
      <c r="O819" s="227"/>
      <c r="P819" s="227"/>
      <c r="Q819" s="227"/>
      <c r="R819" s="227"/>
      <c r="S819" s="227"/>
      <c r="T819" s="228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29" t="s">
        <v>136</v>
      </c>
      <c r="AU819" s="229" t="s">
        <v>79</v>
      </c>
      <c r="AV819" s="13" t="s">
        <v>79</v>
      </c>
      <c r="AW819" s="13" t="s">
        <v>33</v>
      </c>
      <c r="AX819" s="13" t="s">
        <v>77</v>
      </c>
      <c r="AY819" s="229" t="s">
        <v>123</v>
      </c>
    </row>
    <row r="820" s="2" customFormat="1" ht="24.15" customHeight="1">
      <c r="A820" s="40"/>
      <c r="B820" s="41"/>
      <c r="C820" s="241" t="s">
        <v>1115</v>
      </c>
      <c r="D820" s="241" t="s">
        <v>191</v>
      </c>
      <c r="E820" s="242" t="s">
        <v>1116</v>
      </c>
      <c r="F820" s="243" t="s">
        <v>1117</v>
      </c>
      <c r="G820" s="244" t="s">
        <v>200</v>
      </c>
      <c r="H820" s="245">
        <v>2.0699999999999998</v>
      </c>
      <c r="I820" s="246"/>
      <c r="J820" s="247">
        <f>ROUND(I820*H820,2)</f>
        <v>0</v>
      </c>
      <c r="K820" s="243" t="s">
        <v>129</v>
      </c>
      <c r="L820" s="248"/>
      <c r="M820" s="249" t="s">
        <v>19</v>
      </c>
      <c r="N820" s="250" t="s">
        <v>43</v>
      </c>
      <c r="O820" s="86"/>
      <c r="P820" s="208">
        <f>O820*H820</f>
        <v>0</v>
      </c>
      <c r="Q820" s="208">
        <v>0.038289999999999998</v>
      </c>
      <c r="R820" s="208">
        <f>Q820*H820</f>
        <v>0.079260299999999992</v>
      </c>
      <c r="S820" s="208">
        <v>0</v>
      </c>
      <c r="T820" s="209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0" t="s">
        <v>371</v>
      </c>
      <c r="AT820" s="210" t="s">
        <v>191</v>
      </c>
      <c r="AU820" s="210" t="s">
        <v>79</v>
      </c>
      <c r="AY820" s="19" t="s">
        <v>123</v>
      </c>
      <c r="BE820" s="211">
        <f>IF(N820="základní",J820,0)</f>
        <v>0</v>
      </c>
      <c r="BF820" s="211">
        <f>IF(N820="snížená",J820,0)</f>
        <v>0</v>
      </c>
      <c r="BG820" s="211">
        <f>IF(N820="zákl. přenesená",J820,0)</f>
        <v>0</v>
      </c>
      <c r="BH820" s="211">
        <f>IF(N820="sníž. přenesená",J820,0)</f>
        <v>0</v>
      </c>
      <c r="BI820" s="211">
        <f>IF(N820="nulová",J820,0)</f>
        <v>0</v>
      </c>
      <c r="BJ820" s="19" t="s">
        <v>77</v>
      </c>
      <c r="BK820" s="211">
        <f>ROUND(I820*H820,2)</f>
        <v>0</v>
      </c>
      <c r="BL820" s="19" t="s">
        <v>228</v>
      </c>
      <c r="BM820" s="210" t="s">
        <v>1118</v>
      </c>
    </row>
    <row r="821" s="2" customFormat="1">
      <c r="A821" s="40"/>
      <c r="B821" s="41"/>
      <c r="C821" s="42"/>
      <c r="D821" s="212" t="s">
        <v>132</v>
      </c>
      <c r="E821" s="42"/>
      <c r="F821" s="213" t="s">
        <v>1117</v>
      </c>
      <c r="G821" s="42"/>
      <c r="H821" s="42"/>
      <c r="I821" s="214"/>
      <c r="J821" s="42"/>
      <c r="K821" s="42"/>
      <c r="L821" s="46"/>
      <c r="M821" s="215"/>
      <c r="N821" s="216"/>
      <c r="O821" s="86"/>
      <c r="P821" s="86"/>
      <c r="Q821" s="86"/>
      <c r="R821" s="86"/>
      <c r="S821" s="86"/>
      <c r="T821" s="87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T821" s="19" t="s">
        <v>132</v>
      </c>
      <c r="AU821" s="19" t="s">
        <v>79</v>
      </c>
    </row>
    <row r="822" s="13" customFormat="1">
      <c r="A822" s="13"/>
      <c r="B822" s="219"/>
      <c r="C822" s="220"/>
      <c r="D822" s="212" t="s">
        <v>136</v>
      </c>
      <c r="E822" s="221" t="s">
        <v>19</v>
      </c>
      <c r="F822" s="222" t="s">
        <v>1119</v>
      </c>
      <c r="G822" s="220"/>
      <c r="H822" s="223">
        <v>2.0699999999999998</v>
      </c>
      <c r="I822" s="224"/>
      <c r="J822" s="220"/>
      <c r="K822" s="220"/>
      <c r="L822" s="225"/>
      <c r="M822" s="226"/>
      <c r="N822" s="227"/>
      <c r="O822" s="227"/>
      <c r="P822" s="227"/>
      <c r="Q822" s="227"/>
      <c r="R822" s="227"/>
      <c r="S822" s="227"/>
      <c r="T822" s="228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29" t="s">
        <v>136</v>
      </c>
      <c r="AU822" s="229" t="s">
        <v>79</v>
      </c>
      <c r="AV822" s="13" t="s">
        <v>79</v>
      </c>
      <c r="AW822" s="13" t="s">
        <v>33</v>
      </c>
      <c r="AX822" s="13" t="s">
        <v>77</v>
      </c>
      <c r="AY822" s="229" t="s">
        <v>123</v>
      </c>
    </row>
    <row r="823" s="2" customFormat="1" ht="16.5" customHeight="1">
      <c r="A823" s="40"/>
      <c r="B823" s="41"/>
      <c r="C823" s="199" t="s">
        <v>1120</v>
      </c>
      <c r="D823" s="199" t="s">
        <v>125</v>
      </c>
      <c r="E823" s="200" t="s">
        <v>1121</v>
      </c>
      <c r="F823" s="201" t="s">
        <v>1122</v>
      </c>
      <c r="G823" s="202" t="s">
        <v>462</v>
      </c>
      <c r="H823" s="203">
        <v>1</v>
      </c>
      <c r="I823" s="204"/>
      <c r="J823" s="205">
        <f>ROUND(I823*H823,2)</f>
        <v>0</v>
      </c>
      <c r="K823" s="201" t="s">
        <v>129</v>
      </c>
      <c r="L823" s="46"/>
      <c r="M823" s="206" t="s">
        <v>19</v>
      </c>
      <c r="N823" s="207" t="s">
        <v>43</v>
      </c>
      <c r="O823" s="86"/>
      <c r="P823" s="208">
        <f>O823*H823</f>
        <v>0</v>
      </c>
      <c r="Q823" s="208">
        <v>0</v>
      </c>
      <c r="R823" s="208">
        <f>Q823*H823</f>
        <v>0</v>
      </c>
      <c r="S823" s="208">
        <v>0</v>
      </c>
      <c r="T823" s="209">
        <f>S823*H823</f>
        <v>0</v>
      </c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R823" s="210" t="s">
        <v>228</v>
      </c>
      <c r="AT823" s="210" t="s">
        <v>125</v>
      </c>
      <c r="AU823" s="210" t="s">
        <v>79</v>
      </c>
      <c r="AY823" s="19" t="s">
        <v>123</v>
      </c>
      <c r="BE823" s="211">
        <f>IF(N823="základní",J823,0)</f>
        <v>0</v>
      </c>
      <c r="BF823" s="211">
        <f>IF(N823="snížená",J823,0)</f>
        <v>0</v>
      </c>
      <c r="BG823" s="211">
        <f>IF(N823="zákl. přenesená",J823,0)</f>
        <v>0</v>
      </c>
      <c r="BH823" s="211">
        <f>IF(N823="sníž. přenesená",J823,0)</f>
        <v>0</v>
      </c>
      <c r="BI823" s="211">
        <f>IF(N823="nulová",J823,0)</f>
        <v>0</v>
      </c>
      <c r="BJ823" s="19" t="s">
        <v>77</v>
      </c>
      <c r="BK823" s="211">
        <f>ROUND(I823*H823,2)</f>
        <v>0</v>
      </c>
      <c r="BL823" s="19" t="s">
        <v>228</v>
      </c>
      <c r="BM823" s="210" t="s">
        <v>1123</v>
      </c>
    </row>
    <row r="824" s="2" customFormat="1">
      <c r="A824" s="40"/>
      <c r="B824" s="41"/>
      <c r="C824" s="42"/>
      <c r="D824" s="212" t="s">
        <v>132</v>
      </c>
      <c r="E824" s="42"/>
      <c r="F824" s="213" t="s">
        <v>1124</v>
      </c>
      <c r="G824" s="42"/>
      <c r="H824" s="42"/>
      <c r="I824" s="214"/>
      <c r="J824" s="42"/>
      <c r="K824" s="42"/>
      <c r="L824" s="46"/>
      <c r="M824" s="215"/>
      <c r="N824" s="216"/>
      <c r="O824" s="86"/>
      <c r="P824" s="86"/>
      <c r="Q824" s="86"/>
      <c r="R824" s="86"/>
      <c r="S824" s="86"/>
      <c r="T824" s="87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T824" s="19" t="s">
        <v>132</v>
      </c>
      <c r="AU824" s="19" t="s">
        <v>79</v>
      </c>
    </row>
    <row r="825" s="2" customFormat="1">
      <c r="A825" s="40"/>
      <c r="B825" s="41"/>
      <c r="C825" s="42"/>
      <c r="D825" s="217" t="s">
        <v>134</v>
      </c>
      <c r="E825" s="42"/>
      <c r="F825" s="218" t="s">
        <v>1125</v>
      </c>
      <c r="G825" s="42"/>
      <c r="H825" s="42"/>
      <c r="I825" s="214"/>
      <c r="J825" s="42"/>
      <c r="K825" s="42"/>
      <c r="L825" s="46"/>
      <c r="M825" s="215"/>
      <c r="N825" s="216"/>
      <c r="O825" s="86"/>
      <c r="P825" s="86"/>
      <c r="Q825" s="86"/>
      <c r="R825" s="86"/>
      <c r="S825" s="86"/>
      <c r="T825" s="87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T825" s="19" t="s">
        <v>134</v>
      </c>
      <c r="AU825" s="19" t="s">
        <v>79</v>
      </c>
    </row>
    <row r="826" s="2" customFormat="1" ht="16.5" customHeight="1">
      <c r="A826" s="40"/>
      <c r="B826" s="41"/>
      <c r="C826" s="241" t="s">
        <v>1126</v>
      </c>
      <c r="D826" s="241" t="s">
        <v>191</v>
      </c>
      <c r="E826" s="242" t="s">
        <v>1127</v>
      </c>
      <c r="F826" s="243" t="s">
        <v>1128</v>
      </c>
      <c r="G826" s="244" t="s">
        <v>462</v>
      </c>
      <c r="H826" s="245">
        <v>1</v>
      </c>
      <c r="I826" s="246"/>
      <c r="J826" s="247">
        <f>ROUND(I826*H826,2)</f>
        <v>0</v>
      </c>
      <c r="K826" s="243" t="s">
        <v>129</v>
      </c>
      <c r="L826" s="248"/>
      <c r="M826" s="249" t="s">
        <v>19</v>
      </c>
      <c r="N826" s="250" t="s">
        <v>43</v>
      </c>
      <c r="O826" s="86"/>
      <c r="P826" s="208">
        <f>O826*H826</f>
        <v>0</v>
      </c>
      <c r="Q826" s="208">
        <v>0.0023999999999999998</v>
      </c>
      <c r="R826" s="208">
        <f>Q826*H826</f>
        <v>0.0023999999999999998</v>
      </c>
      <c r="S826" s="208">
        <v>0</v>
      </c>
      <c r="T826" s="209">
        <f>S826*H826</f>
        <v>0</v>
      </c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R826" s="210" t="s">
        <v>371</v>
      </c>
      <c r="AT826" s="210" t="s">
        <v>191</v>
      </c>
      <c r="AU826" s="210" t="s">
        <v>79</v>
      </c>
      <c r="AY826" s="19" t="s">
        <v>123</v>
      </c>
      <c r="BE826" s="211">
        <f>IF(N826="základní",J826,0)</f>
        <v>0</v>
      </c>
      <c r="BF826" s="211">
        <f>IF(N826="snížená",J826,0)</f>
        <v>0</v>
      </c>
      <c r="BG826" s="211">
        <f>IF(N826="zákl. přenesená",J826,0)</f>
        <v>0</v>
      </c>
      <c r="BH826" s="211">
        <f>IF(N826="sníž. přenesená",J826,0)</f>
        <v>0</v>
      </c>
      <c r="BI826" s="211">
        <f>IF(N826="nulová",J826,0)</f>
        <v>0</v>
      </c>
      <c r="BJ826" s="19" t="s">
        <v>77</v>
      </c>
      <c r="BK826" s="211">
        <f>ROUND(I826*H826,2)</f>
        <v>0</v>
      </c>
      <c r="BL826" s="19" t="s">
        <v>228</v>
      </c>
      <c r="BM826" s="210" t="s">
        <v>1129</v>
      </c>
    </row>
    <row r="827" s="2" customFormat="1">
      <c r="A827" s="40"/>
      <c r="B827" s="41"/>
      <c r="C827" s="42"/>
      <c r="D827" s="212" t="s">
        <v>132</v>
      </c>
      <c r="E827" s="42"/>
      <c r="F827" s="213" t="s">
        <v>1128</v>
      </c>
      <c r="G827" s="42"/>
      <c r="H827" s="42"/>
      <c r="I827" s="214"/>
      <c r="J827" s="42"/>
      <c r="K827" s="42"/>
      <c r="L827" s="46"/>
      <c r="M827" s="215"/>
      <c r="N827" s="216"/>
      <c r="O827" s="86"/>
      <c r="P827" s="86"/>
      <c r="Q827" s="86"/>
      <c r="R827" s="86"/>
      <c r="S827" s="86"/>
      <c r="T827" s="87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T827" s="19" t="s">
        <v>132</v>
      </c>
      <c r="AU827" s="19" t="s">
        <v>79</v>
      </c>
    </row>
    <row r="828" s="2" customFormat="1" ht="24.15" customHeight="1">
      <c r="A828" s="40"/>
      <c r="B828" s="41"/>
      <c r="C828" s="199" t="s">
        <v>1130</v>
      </c>
      <c r="D828" s="199" t="s">
        <v>125</v>
      </c>
      <c r="E828" s="200" t="s">
        <v>1131</v>
      </c>
      <c r="F828" s="201" t="s">
        <v>1132</v>
      </c>
      <c r="G828" s="202" t="s">
        <v>462</v>
      </c>
      <c r="H828" s="203">
        <v>1</v>
      </c>
      <c r="I828" s="204"/>
      <c r="J828" s="205">
        <f>ROUND(I828*H828,2)</f>
        <v>0</v>
      </c>
      <c r="K828" s="201" t="s">
        <v>129</v>
      </c>
      <c r="L828" s="46"/>
      <c r="M828" s="206" t="s">
        <v>19</v>
      </c>
      <c r="N828" s="207" t="s">
        <v>43</v>
      </c>
      <c r="O828" s="86"/>
      <c r="P828" s="208">
        <f>O828*H828</f>
        <v>0</v>
      </c>
      <c r="Q828" s="208">
        <v>0.00059000000000000003</v>
      </c>
      <c r="R828" s="208">
        <f>Q828*H828</f>
        <v>0.00059000000000000003</v>
      </c>
      <c r="S828" s="208">
        <v>0</v>
      </c>
      <c r="T828" s="209">
        <f>S828*H828</f>
        <v>0</v>
      </c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R828" s="210" t="s">
        <v>228</v>
      </c>
      <c r="AT828" s="210" t="s">
        <v>125</v>
      </c>
      <c r="AU828" s="210" t="s">
        <v>79</v>
      </c>
      <c r="AY828" s="19" t="s">
        <v>123</v>
      </c>
      <c r="BE828" s="211">
        <f>IF(N828="základní",J828,0)</f>
        <v>0</v>
      </c>
      <c r="BF828" s="211">
        <f>IF(N828="snížená",J828,0)</f>
        <v>0</v>
      </c>
      <c r="BG828" s="211">
        <f>IF(N828="zákl. přenesená",J828,0)</f>
        <v>0</v>
      </c>
      <c r="BH828" s="211">
        <f>IF(N828="sníž. přenesená",J828,0)</f>
        <v>0</v>
      </c>
      <c r="BI828" s="211">
        <f>IF(N828="nulová",J828,0)</f>
        <v>0</v>
      </c>
      <c r="BJ828" s="19" t="s">
        <v>77</v>
      </c>
      <c r="BK828" s="211">
        <f>ROUND(I828*H828,2)</f>
        <v>0</v>
      </c>
      <c r="BL828" s="19" t="s">
        <v>228</v>
      </c>
      <c r="BM828" s="210" t="s">
        <v>1133</v>
      </c>
    </row>
    <row r="829" s="2" customFormat="1">
      <c r="A829" s="40"/>
      <c r="B829" s="41"/>
      <c r="C829" s="42"/>
      <c r="D829" s="212" t="s">
        <v>132</v>
      </c>
      <c r="E829" s="42"/>
      <c r="F829" s="213" t="s">
        <v>1134</v>
      </c>
      <c r="G829" s="42"/>
      <c r="H829" s="42"/>
      <c r="I829" s="214"/>
      <c r="J829" s="42"/>
      <c r="K829" s="42"/>
      <c r="L829" s="46"/>
      <c r="M829" s="215"/>
      <c r="N829" s="216"/>
      <c r="O829" s="86"/>
      <c r="P829" s="86"/>
      <c r="Q829" s="86"/>
      <c r="R829" s="86"/>
      <c r="S829" s="86"/>
      <c r="T829" s="87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T829" s="19" t="s">
        <v>132</v>
      </c>
      <c r="AU829" s="19" t="s">
        <v>79</v>
      </c>
    </row>
    <row r="830" s="2" customFormat="1">
      <c r="A830" s="40"/>
      <c r="B830" s="41"/>
      <c r="C830" s="42"/>
      <c r="D830" s="217" t="s">
        <v>134</v>
      </c>
      <c r="E830" s="42"/>
      <c r="F830" s="218" t="s">
        <v>1135</v>
      </c>
      <c r="G830" s="42"/>
      <c r="H830" s="42"/>
      <c r="I830" s="214"/>
      <c r="J830" s="42"/>
      <c r="K830" s="42"/>
      <c r="L830" s="46"/>
      <c r="M830" s="215"/>
      <c r="N830" s="216"/>
      <c r="O830" s="86"/>
      <c r="P830" s="86"/>
      <c r="Q830" s="86"/>
      <c r="R830" s="86"/>
      <c r="S830" s="86"/>
      <c r="T830" s="87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T830" s="19" t="s">
        <v>134</v>
      </c>
      <c r="AU830" s="19" t="s">
        <v>79</v>
      </c>
    </row>
    <row r="831" s="13" customFormat="1">
      <c r="A831" s="13"/>
      <c r="B831" s="219"/>
      <c r="C831" s="220"/>
      <c r="D831" s="212" t="s">
        <v>136</v>
      </c>
      <c r="E831" s="221" t="s">
        <v>19</v>
      </c>
      <c r="F831" s="222" t="s">
        <v>1136</v>
      </c>
      <c r="G831" s="220"/>
      <c r="H831" s="223">
        <v>1</v>
      </c>
      <c r="I831" s="224"/>
      <c r="J831" s="220"/>
      <c r="K831" s="220"/>
      <c r="L831" s="225"/>
      <c r="M831" s="226"/>
      <c r="N831" s="227"/>
      <c r="O831" s="227"/>
      <c r="P831" s="227"/>
      <c r="Q831" s="227"/>
      <c r="R831" s="227"/>
      <c r="S831" s="227"/>
      <c r="T831" s="228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29" t="s">
        <v>136</v>
      </c>
      <c r="AU831" s="229" t="s">
        <v>79</v>
      </c>
      <c r="AV831" s="13" t="s">
        <v>79</v>
      </c>
      <c r="AW831" s="13" t="s">
        <v>33</v>
      </c>
      <c r="AX831" s="13" t="s">
        <v>77</v>
      </c>
      <c r="AY831" s="229" t="s">
        <v>123</v>
      </c>
    </row>
    <row r="832" s="2" customFormat="1" ht="24.15" customHeight="1">
      <c r="A832" s="40"/>
      <c r="B832" s="41"/>
      <c r="C832" s="241" t="s">
        <v>1137</v>
      </c>
      <c r="D832" s="241" t="s">
        <v>191</v>
      </c>
      <c r="E832" s="242" t="s">
        <v>1138</v>
      </c>
      <c r="F832" s="243" t="s">
        <v>1139</v>
      </c>
      <c r="G832" s="244" t="s">
        <v>462</v>
      </c>
      <c r="H832" s="245">
        <v>1</v>
      </c>
      <c r="I832" s="246"/>
      <c r="J832" s="247">
        <f>ROUND(I832*H832,2)</f>
        <v>0</v>
      </c>
      <c r="K832" s="243" t="s">
        <v>782</v>
      </c>
      <c r="L832" s="248"/>
      <c r="M832" s="249" t="s">
        <v>19</v>
      </c>
      <c r="N832" s="250" t="s">
        <v>43</v>
      </c>
      <c r="O832" s="86"/>
      <c r="P832" s="208">
        <f>O832*H832</f>
        <v>0</v>
      </c>
      <c r="Q832" s="208">
        <v>0.18099999999999999</v>
      </c>
      <c r="R832" s="208">
        <f>Q832*H832</f>
        <v>0.18099999999999999</v>
      </c>
      <c r="S832" s="208">
        <v>0</v>
      </c>
      <c r="T832" s="209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0" t="s">
        <v>371</v>
      </c>
      <c r="AT832" s="210" t="s">
        <v>191</v>
      </c>
      <c r="AU832" s="210" t="s">
        <v>79</v>
      </c>
      <c r="AY832" s="19" t="s">
        <v>123</v>
      </c>
      <c r="BE832" s="211">
        <f>IF(N832="základní",J832,0)</f>
        <v>0</v>
      </c>
      <c r="BF832" s="211">
        <f>IF(N832="snížená",J832,0)</f>
        <v>0</v>
      </c>
      <c r="BG832" s="211">
        <f>IF(N832="zákl. přenesená",J832,0)</f>
        <v>0</v>
      </c>
      <c r="BH832" s="211">
        <f>IF(N832="sníž. přenesená",J832,0)</f>
        <v>0</v>
      </c>
      <c r="BI832" s="211">
        <f>IF(N832="nulová",J832,0)</f>
        <v>0</v>
      </c>
      <c r="BJ832" s="19" t="s">
        <v>77</v>
      </c>
      <c r="BK832" s="211">
        <f>ROUND(I832*H832,2)</f>
        <v>0</v>
      </c>
      <c r="BL832" s="19" t="s">
        <v>228</v>
      </c>
      <c r="BM832" s="210" t="s">
        <v>1140</v>
      </c>
    </row>
    <row r="833" s="2" customFormat="1">
      <c r="A833" s="40"/>
      <c r="B833" s="41"/>
      <c r="C833" s="42"/>
      <c r="D833" s="212" t="s">
        <v>132</v>
      </c>
      <c r="E833" s="42"/>
      <c r="F833" s="213" t="s">
        <v>1139</v>
      </c>
      <c r="G833" s="42"/>
      <c r="H833" s="42"/>
      <c r="I833" s="214"/>
      <c r="J833" s="42"/>
      <c r="K833" s="42"/>
      <c r="L833" s="46"/>
      <c r="M833" s="215"/>
      <c r="N833" s="216"/>
      <c r="O833" s="86"/>
      <c r="P833" s="86"/>
      <c r="Q833" s="86"/>
      <c r="R833" s="86"/>
      <c r="S833" s="86"/>
      <c r="T833" s="87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T833" s="19" t="s">
        <v>132</v>
      </c>
      <c r="AU833" s="19" t="s">
        <v>79</v>
      </c>
    </row>
    <row r="834" s="13" customFormat="1">
      <c r="A834" s="13"/>
      <c r="B834" s="219"/>
      <c r="C834" s="220"/>
      <c r="D834" s="212" t="s">
        <v>136</v>
      </c>
      <c r="E834" s="221" t="s">
        <v>19</v>
      </c>
      <c r="F834" s="222" t="s">
        <v>1136</v>
      </c>
      <c r="G834" s="220"/>
      <c r="H834" s="223">
        <v>1</v>
      </c>
      <c r="I834" s="224"/>
      <c r="J834" s="220"/>
      <c r="K834" s="220"/>
      <c r="L834" s="225"/>
      <c r="M834" s="226"/>
      <c r="N834" s="227"/>
      <c r="O834" s="227"/>
      <c r="P834" s="227"/>
      <c r="Q834" s="227"/>
      <c r="R834" s="227"/>
      <c r="S834" s="227"/>
      <c r="T834" s="228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29" t="s">
        <v>136</v>
      </c>
      <c r="AU834" s="229" t="s">
        <v>79</v>
      </c>
      <c r="AV834" s="13" t="s">
        <v>79</v>
      </c>
      <c r="AW834" s="13" t="s">
        <v>33</v>
      </c>
      <c r="AX834" s="13" t="s">
        <v>77</v>
      </c>
      <c r="AY834" s="229" t="s">
        <v>123</v>
      </c>
    </row>
    <row r="835" s="2" customFormat="1" ht="21.75" customHeight="1">
      <c r="A835" s="40"/>
      <c r="B835" s="41"/>
      <c r="C835" s="199" t="s">
        <v>1141</v>
      </c>
      <c r="D835" s="199" t="s">
        <v>125</v>
      </c>
      <c r="E835" s="200" t="s">
        <v>1142</v>
      </c>
      <c r="F835" s="201" t="s">
        <v>1143</v>
      </c>
      <c r="G835" s="202" t="s">
        <v>462</v>
      </c>
      <c r="H835" s="203">
        <v>1</v>
      </c>
      <c r="I835" s="204"/>
      <c r="J835" s="205">
        <f>ROUND(I835*H835,2)</f>
        <v>0</v>
      </c>
      <c r="K835" s="201" t="s">
        <v>129</v>
      </c>
      <c r="L835" s="46"/>
      <c r="M835" s="206" t="s">
        <v>19</v>
      </c>
      <c r="N835" s="207" t="s">
        <v>43</v>
      </c>
      <c r="O835" s="86"/>
      <c r="P835" s="208">
        <f>O835*H835</f>
        <v>0</v>
      </c>
      <c r="Q835" s="208">
        <v>0</v>
      </c>
      <c r="R835" s="208">
        <f>Q835*H835</f>
        <v>0</v>
      </c>
      <c r="S835" s="208">
        <v>0</v>
      </c>
      <c r="T835" s="209">
        <f>S835*H835</f>
        <v>0</v>
      </c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R835" s="210" t="s">
        <v>228</v>
      </c>
      <c r="AT835" s="210" t="s">
        <v>125</v>
      </c>
      <c r="AU835" s="210" t="s">
        <v>79</v>
      </c>
      <c r="AY835" s="19" t="s">
        <v>123</v>
      </c>
      <c r="BE835" s="211">
        <f>IF(N835="základní",J835,0)</f>
        <v>0</v>
      </c>
      <c r="BF835" s="211">
        <f>IF(N835="snížená",J835,0)</f>
        <v>0</v>
      </c>
      <c r="BG835" s="211">
        <f>IF(N835="zákl. přenesená",J835,0)</f>
        <v>0</v>
      </c>
      <c r="BH835" s="211">
        <f>IF(N835="sníž. přenesená",J835,0)</f>
        <v>0</v>
      </c>
      <c r="BI835" s="211">
        <f>IF(N835="nulová",J835,0)</f>
        <v>0</v>
      </c>
      <c r="BJ835" s="19" t="s">
        <v>77</v>
      </c>
      <c r="BK835" s="211">
        <f>ROUND(I835*H835,2)</f>
        <v>0</v>
      </c>
      <c r="BL835" s="19" t="s">
        <v>228</v>
      </c>
      <c r="BM835" s="210" t="s">
        <v>1144</v>
      </c>
    </row>
    <row r="836" s="2" customFormat="1">
      <c r="A836" s="40"/>
      <c r="B836" s="41"/>
      <c r="C836" s="42"/>
      <c r="D836" s="212" t="s">
        <v>132</v>
      </c>
      <c r="E836" s="42"/>
      <c r="F836" s="213" t="s">
        <v>1145</v>
      </c>
      <c r="G836" s="42"/>
      <c r="H836" s="42"/>
      <c r="I836" s="214"/>
      <c r="J836" s="42"/>
      <c r="K836" s="42"/>
      <c r="L836" s="46"/>
      <c r="M836" s="215"/>
      <c r="N836" s="216"/>
      <c r="O836" s="86"/>
      <c r="P836" s="86"/>
      <c r="Q836" s="86"/>
      <c r="R836" s="86"/>
      <c r="S836" s="86"/>
      <c r="T836" s="87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T836" s="19" t="s">
        <v>132</v>
      </c>
      <c r="AU836" s="19" t="s">
        <v>79</v>
      </c>
    </row>
    <row r="837" s="2" customFormat="1">
      <c r="A837" s="40"/>
      <c r="B837" s="41"/>
      <c r="C837" s="42"/>
      <c r="D837" s="217" t="s">
        <v>134</v>
      </c>
      <c r="E837" s="42"/>
      <c r="F837" s="218" t="s">
        <v>1146</v>
      </c>
      <c r="G837" s="42"/>
      <c r="H837" s="42"/>
      <c r="I837" s="214"/>
      <c r="J837" s="42"/>
      <c r="K837" s="42"/>
      <c r="L837" s="46"/>
      <c r="M837" s="215"/>
      <c r="N837" s="216"/>
      <c r="O837" s="86"/>
      <c r="P837" s="86"/>
      <c r="Q837" s="86"/>
      <c r="R837" s="86"/>
      <c r="S837" s="86"/>
      <c r="T837" s="87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T837" s="19" t="s">
        <v>134</v>
      </c>
      <c r="AU837" s="19" t="s">
        <v>79</v>
      </c>
    </row>
    <row r="838" s="2" customFormat="1" ht="24.15" customHeight="1">
      <c r="A838" s="40"/>
      <c r="B838" s="41"/>
      <c r="C838" s="241" t="s">
        <v>1147</v>
      </c>
      <c r="D838" s="241" t="s">
        <v>191</v>
      </c>
      <c r="E838" s="242" t="s">
        <v>1148</v>
      </c>
      <c r="F838" s="243" t="s">
        <v>1149</v>
      </c>
      <c r="G838" s="244" t="s">
        <v>462</v>
      </c>
      <c r="H838" s="245">
        <v>1</v>
      </c>
      <c r="I838" s="246"/>
      <c r="J838" s="247">
        <f>ROUND(I838*H838,2)</f>
        <v>0</v>
      </c>
      <c r="K838" s="243" t="s">
        <v>129</v>
      </c>
      <c r="L838" s="248"/>
      <c r="M838" s="249" t="s">
        <v>19</v>
      </c>
      <c r="N838" s="250" t="s">
        <v>43</v>
      </c>
      <c r="O838" s="86"/>
      <c r="P838" s="208">
        <f>O838*H838</f>
        <v>0</v>
      </c>
      <c r="Q838" s="208">
        <v>0.002</v>
      </c>
      <c r="R838" s="208">
        <f>Q838*H838</f>
        <v>0.002</v>
      </c>
      <c r="S838" s="208">
        <v>0</v>
      </c>
      <c r="T838" s="209">
        <f>S838*H838</f>
        <v>0</v>
      </c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R838" s="210" t="s">
        <v>371</v>
      </c>
      <c r="AT838" s="210" t="s">
        <v>191</v>
      </c>
      <c r="AU838" s="210" t="s">
        <v>79</v>
      </c>
      <c r="AY838" s="19" t="s">
        <v>123</v>
      </c>
      <c r="BE838" s="211">
        <f>IF(N838="základní",J838,0)</f>
        <v>0</v>
      </c>
      <c r="BF838" s="211">
        <f>IF(N838="snížená",J838,0)</f>
        <v>0</v>
      </c>
      <c r="BG838" s="211">
        <f>IF(N838="zákl. přenesená",J838,0)</f>
        <v>0</v>
      </c>
      <c r="BH838" s="211">
        <f>IF(N838="sníž. přenesená",J838,0)</f>
        <v>0</v>
      </c>
      <c r="BI838" s="211">
        <f>IF(N838="nulová",J838,0)</f>
        <v>0</v>
      </c>
      <c r="BJ838" s="19" t="s">
        <v>77</v>
      </c>
      <c r="BK838" s="211">
        <f>ROUND(I838*H838,2)</f>
        <v>0</v>
      </c>
      <c r="BL838" s="19" t="s">
        <v>228</v>
      </c>
      <c r="BM838" s="210" t="s">
        <v>1150</v>
      </c>
    </row>
    <row r="839" s="2" customFormat="1">
      <c r="A839" s="40"/>
      <c r="B839" s="41"/>
      <c r="C839" s="42"/>
      <c r="D839" s="212" t="s">
        <v>132</v>
      </c>
      <c r="E839" s="42"/>
      <c r="F839" s="213" t="s">
        <v>1149</v>
      </c>
      <c r="G839" s="42"/>
      <c r="H839" s="42"/>
      <c r="I839" s="214"/>
      <c r="J839" s="42"/>
      <c r="K839" s="42"/>
      <c r="L839" s="46"/>
      <c r="M839" s="215"/>
      <c r="N839" s="216"/>
      <c r="O839" s="86"/>
      <c r="P839" s="86"/>
      <c r="Q839" s="86"/>
      <c r="R839" s="86"/>
      <c r="S839" s="86"/>
      <c r="T839" s="87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T839" s="19" t="s">
        <v>132</v>
      </c>
      <c r="AU839" s="19" t="s">
        <v>79</v>
      </c>
    </row>
    <row r="840" s="2" customFormat="1" ht="24.15" customHeight="1">
      <c r="A840" s="40"/>
      <c r="B840" s="41"/>
      <c r="C840" s="199" t="s">
        <v>1151</v>
      </c>
      <c r="D840" s="199" t="s">
        <v>125</v>
      </c>
      <c r="E840" s="200" t="s">
        <v>1152</v>
      </c>
      <c r="F840" s="201" t="s">
        <v>1153</v>
      </c>
      <c r="G840" s="202" t="s">
        <v>462</v>
      </c>
      <c r="H840" s="203">
        <v>1</v>
      </c>
      <c r="I840" s="204"/>
      <c r="J840" s="205">
        <f>ROUND(I840*H840,2)</f>
        <v>0</v>
      </c>
      <c r="K840" s="201" t="s">
        <v>129</v>
      </c>
      <c r="L840" s="46"/>
      <c r="M840" s="206" t="s">
        <v>19</v>
      </c>
      <c r="N840" s="207" t="s">
        <v>43</v>
      </c>
      <c r="O840" s="86"/>
      <c r="P840" s="208">
        <f>O840*H840</f>
        <v>0</v>
      </c>
      <c r="Q840" s="208">
        <v>0</v>
      </c>
      <c r="R840" s="208">
        <f>Q840*H840</f>
        <v>0</v>
      </c>
      <c r="S840" s="208">
        <v>0</v>
      </c>
      <c r="T840" s="209">
        <f>S840*H840</f>
        <v>0</v>
      </c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R840" s="210" t="s">
        <v>228</v>
      </c>
      <c r="AT840" s="210" t="s">
        <v>125</v>
      </c>
      <c r="AU840" s="210" t="s">
        <v>79</v>
      </c>
      <c r="AY840" s="19" t="s">
        <v>123</v>
      </c>
      <c r="BE840" s="211">
        <f>IF(N840="základní",J840,0)</f>
        <v>0</v>
      </c>
      <c r="BF840" s="211">
        <f>IF(N840="snížená",J840,0)</f>
        <v>0</v>
      </c>
      <c r="BG840" s="211">
        <f>IF(N840="zákl. přenesená",J840,0)</f>
        <v>0</v>
      </c>
      <c r="BH840" s="211">
        <f>IF(N840="sníž. přenesená",J840,0)</f>
        <v>0</v>
      </c>
      <c r="BI840" s="211">
        <f>IF(N840="nulová",J840,0)</f>
        <v>0</v>
      </c>
      <c r="BJ840" s="19" t="s">
        <v>77</v>
      </c>
      <c r="BK840" s="211">
        <f>ROUND(I840*H840,2)</f>
        <v>0</v>
      </c>
      <c r="BL840" s="19" t="s">
        <v>228</v>
      </c>
      <c r="BM840" s="210" t="s">
        <v>1154</v>
      </c>
    </row>
    <row r="841" s="2" customFormat="1">
      <c r="A841" s="40"/>
      <c r="B841" s="41"/>
      <c r="C841" s="42"/>
      <c r="D841" s="212" t="s">
        <v>132</v>
      </c>
      <c r="E841" s="42"/>
      <c r="F841" s="213" t="s">
        <v>1155</v>
      </c>
      <c r="G841" s="42"/>
      <c r="H841" s="42"/>
      <c r="I841" s="214"/>
      <c r="J841" s="42"/>
      <c r="K841" s="42"/>
      <c r="L841" s="46"/>
      <c r="M841" s="215"/>
      <c r="N841" s="216"/>
      <c r="O841" s="86"/>
      <c r="P841" s="86"/>
      <c r="Q841" s="86"/>
      <c r="R841" s="86"/>
      <c r="S841" s="86"/>
      <c r="T841" s="87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T841" s="19" t="s">
        <v>132</v>
      </c>
      <c r="AU841" s="19" t="s">
        <v>79</v>
      </c>
    </row>
    <row r="842" s="2" customFormat="1">
      <c r="A842" s="40"/>
      <c r="B842" s="41"/>
      <c r="C842" s="42"/>
      <c r="D842" s="217" t="s">
        <v>134</v>
      </c>
      <c r="E842" s="42"/>
      <c r="F842" s="218" t="s">
        <v>1156</v>
      </c>
      <c r="G842" s="42"/>
      <c r="H842" s="42"/>
      <c r="I842" s="214"/>
      <c r="J842" s="42"/>
      <c r="K842" s="42"/>
      <c r="L842" s="46"/>
      <c r="M842" s="215"/>
      <c r="N842" s="216"/>
      <c r="O842" s="86"/>
      <c r="P842" s="86"/>
      <c r="Q842" s="86"/>
      <c r="R842" s="86"/>
      <c r="S842" s="86"/>
      <c r="T842" s="87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T842" s="19" t="s">
        <v>134</v>
      </c>
      <c r="AU842" s="19" t="s">
        <v>79</v>
      </c>
    </row>
    <row r="843" s="2" customFormat="1" ht="24.15" customHeight="1">
      <c r="A843" s="40"/>
      <c r="B843" s="41"/>
      <c r="C843" s="241" t="s">
        <v>1157</v>
      </c>
      <c r="D843" s="241" t="s">
        <v>191</v>
      </c>
      <c r="E843" s="242" t="s">
        <v>1158</v>
      </c>
      <c r="F843" s="243" t="s">
        <v>1159</v>
      </c>
      <c r="G843" s="244" t="s">
        <v>462</v>
      </c>
      <c r="H843" s="245">
        <v>1</v>
      </c>
      <c r="I843" s="246"/>
      <c r="J843" s="247">
        <f>ROUND(I843*H843,2)</f>
        <v>0</v>
      </c>
      <c r="K843" s="243" t="s">
        <v>129</v>
      </c>
      <c r="L843" s="248"/>
      <c r="M843" s="249" t="s">
        <v>19</v>
      </c>
      <c r="N843" s="250" t="s">
        <v>43</v>
      </c>
      <c r="O843" s="86"/>
      <c r="P843" s="208">
        <f>O843*H843</f>
        <v>0</v>
      </c>
      <c r="Q843" s="208">
        <v>0.012</v>
      </c>
      <c r="R843" s="208">
        <f>Q843*H843</f>
        <v>0.012</v>
      </c>
      <c r="S843" s="208">
        <v>0</v>
      </c>
      <c r="T843" s="209">
        <f>S843*H843</f>
        <v>0</v>
      </c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R843" s="210" t="s">
        <v>371</v>
      </c>
      <c r="AT843" s="210" t="s">
        <v>191</v>
      </c>
      <c r="AU843" s="210" t="s">
        <v>79</v>
      </c>
      <c r="AY843" s="19" t="s">
        <v>123</v>
      </c>
      <c r="BE843" s="211">
        <f>IF(N843="základní",J843,0)</f>
        <v>0</v>
      </c>
      <c r="BF843" s="211">
        <f>IF(N843="snížená",J843,0)</f>
        <v>0</v>
      </c>
      <c r="BG843" s="211">
        <f>IF(N843="zákl. přenesená",J843,0)</f>
        <v>0</v>
      </c>
      <c r="BH843" s="211">
        <f>IF(N843="sníž. přenesená",J843,0)</f>
        <v>0</v>
      </c>
      <c r="BI843" s="211">
        <f>IF(N843="nulová",J843,0)</f>
        <v>0</v>
      </c>
      <c r="BJ843" s="19" t="s">
        <v>77</v>
      </c>
      <c r="BK843" s="211">
        <f>ROUND(I843*H843,2)</f>
        <v>0</v>
      </c>
      <c r="BL843" s="19" t="s">
        <v>228</v>
      </c>
      <c r="BM843" s="210" t="s">
        <v>1160</v>
      </c>
    </row>
    <row r="844" s="2" customFormat="1">
      <c r="A844" s="40"/>
      <c r="B844" s="41"/>
      <c r="C844" s="42"/>
      <c r="D844" s="212" t="s">
        <v>132</v>
      </c>
      <c r="E844" s="42"/>
      <c r="F844" s="213" t="s">
        <v>1159</v>
      </c>
      <c r="G844" s="42"/>
      <c r="H844" s="42"/>
      <c r="I844" s="214"/>
      <c r="J844" s="42"/>
      <c r="K844" s="42"/>
      <c r="L844" s="46"/>
      <c r="M844" s="215"/>
      <c r="N844" s="216"/>
      <c r="O844" s="86"/>
      <c r="P844" s="86"/>
      <c r="Q844" s="86"/>
      <c r="R844" s="86"/>
      <c r="S844" s="86"/>
      <c r="T844" s="87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T844" s="19" t="s">
        <v>132</v>
      </c>
      <c r="AU844" s="19" t="s">
        <v>79</v>
      </c>
    </row>
    <row r="845" s="2" customFormat="1" ht="16.5" customHeight="1">
      <c r="A845" s="40"/>
      <c r="B845" s="41"/>
      <c r="C845" s="199" t="s">
        <v>1161</v>
      </c>
      <c r="D845" s="199" t="s">
        <v>125</v>
      </c>
      <c r="E845" s="200" t="s">
        <v>1162</v>
      </c>
      <c r="F845" s="201" t="s">
        <v>1163</v>
      </c>
      <c r="G845" s="202" t="s">
        <v>1164</v>
      </c>
      <c r="H845" s="203">
        <v>1</v>
      </c>
      <c r="I845" s="204"/>
      <c r="J845" s="205">
        <f>ROUND(I845*H845,2)</f>
        <v>0</v>
      </c>
      <c r="K845" s="201" t="s">
        <v>129</v>
      </c>
      <c r="L845" s="46"/>
      <c r="M845" s="206" t="s">
        <v>19</v>
      </c>
      <c r="N845" s="207" t="s">
        <v>43</v>
      </c>
      <c r="O845" s="86"/>
      <c r="P845" s="208">
        <f>O845*H845</f>
        <v>0</v>
      </c>
      <c r="Q845" s="208">
        <v>0</v>
      </c>
      <c r="R845" s="208">
        <f>Q845*H845</f>
        <v>0</v>
      </c>
      <c r="S845" s="208">
        <v>0</v>
      </c>
      <c r="T845" s="209">
        <f>S845*H845</f>
        <v>0</v>
      </c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R845" s="210" t="s">
        <v>228</v>
      </c>
      <c r="AT845" s="210" t="s">
        <v>125</v>
      </c>
      <c r="AU845" s="210" t="s">
        <v>79</v>
      </c>
      <c r="AY845" s="19" t="s">
        <v>123</v>
      </c>
      <c r="BE845" s="211">
        <f>IF(N845="základní",J845,0)</f>
        <v>0</v>
      </c>
      <c r="BF845" s="211">
        <f>IF(N845="snížená",J845,0)</f>
        <v>0</v>
      </c>
      <c r="BG845" s="211">
        <f>IF(N845="zákl. přenesená",J845,0)</f>
        <v>0</v>
      </c>
      <c r="BH845" s="211">
        <f>IF(N845="sníž. přenesená",J845,0)</f>
        <v>0</v>
      </c>
      <c r="BI845" s="211">
        <f>IF(N845="nulová",J845,0)</f>
        <v>0</v>
      </c>
      <c r="BJ845" s="19" t="s">
        <v>77</v>
      </c>
      <c r="BK845" s="211">
        <f>ROUND(I845*H845,2)</f>
        <v>0</v>
      </c>
      <c r="BL845" s="19" t="s">
        <v>228</v>
      </c>
      <c r="BM845" s="210" t="s">
        <v>1165</v>
      </c>
    </row>
    <row r="846" s="2" customFormat="1">
      <c r="A846" s="40"/>
      <c r="B846" s="41"/>
      <c r="C846" s="42"/>
      <c r="D846" s="212" t="s">
        <v>132</v>
      </c>
      <c r="E846" s="42"/>
      <c r="F846" s="213" t="s">
        <v>1166</v>
      </c>
      <c r="G846" s="42"/>
      <c r="H846" s="42"/>
      <c r="I846" s="214"/>
      <c r="J846" s="42"/>
      <c r="K846" s="42"/>
      <c r="L846" s="46"/>
      <c r="M846" s="215"/>
      <c r="N846" s="216"/>
      <c r="O846" s="86"/>
      <c r="P846" s="86"/>
      <c r="Q846" s="86"/>
      <c r="R846" s="86"/>
      <c r="S846" s="86"/>
      <c r="T846" s="87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T846" s="19" t="s">
        <v>132</v>
      </c>
      <c r="AU846" s="19" t="s">
        <v>79</v>
      </c>
    </row>
    <row r="847" s="2" customFormat="1">
      <c r="A847" s="40"/>
      <c r="B847" s="41"/>
      <c r="C847" s="42"/>
      <c r="D847" s="217" t="s">
        <v>134</v>
      </c>
      <c r="E847" s="42"/>
      <c r="F847" s="218" t="s">
        <v>1167</v>
      </c>
      <c r="G847" s="42"/>
      <c r="H847" s="42"/>
      <c r="I847" s="214"/>
      <c r="J847" s="42"/>
      <c r="K847" s="42"/>
      <c r="L847" s="46"/>
      <c r="M847" s="215"/>
      <c r="N847" s="216"/>
      <c r="O847" s="86"/>
      <c r="P847" s="86"/>
      <c r="Q847" s="86"/>
      <c r="R847" s="86"/>
      <c r="S847" s="86"/>
      <c r="T847" s="87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9" t="s">
        <v>134</v>
      </c>
      <c r="AU847" s="19" t="s">
        <v>79</v>
      </c>
    </row>
    <row r="848" s="2" customFormat="1" ht="21.75" customHeight="1">
      <c r="A848" s="40"/>
      <c r="B848" s="41"/>
      <c r="C848" s="241" t="s">
        <v>1168</v>
      </c>
      <c r="D848" s="241" t="s">
        <v>191</v>
      </c>
      <c r="E848" s="242" t="s">
        <v>1169</v>
      </c>
      <c r="F848" s="243" t="s">
        <v>1170</v>
      </c>
      <c r="G848" s="244" t="s">
        <v>1171</v>
      </c>
      <c r="H848" s="245">
        <v>1</v>
      </c>
      <c r="I848" s="246"/>
      <c r="J848" s="247">
        <f>ROUND(I848*H848,2)</f>
        <v>0</v>
      </c>
      <c r="K848" s="243" t="s">
        <v>129</v>
      </c>
      <c r="L848" s="248"/>
      <c r="M848" s="249" t="s">
        <v>19</v>
      </c>
      <c r="N848" s="250" t="s">
        <v>43</v>
      </c>
      <c r="O848" s="86"/>
      <c r="P848" s="208">
        <f>O848*H848</f>
        <v>0</v>
      </c>
      <c r="Q848" s="208">
        <v>0.00033</v>
      </c>
      <c r="R848" s="208">
        <f>Q848*H848</f>
        <v>0.00033</v>
      </c>
      <c r="S848" s="208">
        <v>0</v>
      </c>
      <c r="T848" s="209">
        <f>S848*H848</f>
        <v>0</v>
      </c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R848" s="210" t="s">
        <v>371</v>
      </c>
      <c r="AT848" s="210" t="s">
        <v>191</v>
      </c>
      <c r="AU848" s="210" t="s">
        <v>79</v>
      </c>
      <c r="AY848" s="19" t="s">
        <v>123</v>
      </c>
      <c r="BE848" s="211">
        <f>IF(N848="základní",J848,0)</f>
        <v>0</v>
      </c>
      <c r="BF848" s="211">
        <f>IF(N848="snížená",J848,0)</f>
        <v>0</v>
      </c>
      <c r="BG848" s="211">
        <f>IF(N848="zákl. přenesená",J848,0)</f>
        <v>0</v>
      </c>
      <c r="BH848" s="211">
        <f>IF(N848="sníž. přenesená",J848,0)</f>
        <v>0</v>
      </c>
      <c r="BI848" s="211">
        <f>IF(N848="nulová",J848,0)</f>
        <v>0</v>
      </c>
      <c r="BJ848" s="19" t="s">
        <v>77</v>
      </c>
      <c r="BK848" s="211">
        <f>ROUND(I848*H848,2)</f>
        <v>0</v>
      </c>
      <c r="BL848" s="19" t="s">
        <v>228</v>
      </c>
      <c r="BM848" s="210" t="s">
        <v>1172</v>
      </c>
    </row>
    <row r="849" s="2" customFormat="1">
      <c r="A849" s="40"/>
      <c r="B849" s="41"/>
      <c r="C849" s="42"/>
      <c r="D849" s="212" t="s">
        <v>132</v>
      </c>
      <c r="E849" s="42"/>
      <c r="F849" s="213" t="s">
        <v>1170</v>
      </c>
      <c r="G849" s="42"/>
      <c r="H849" s="42"/>
      <c r="I849" s="214"/>
      <c r="J849" s="42"/>
      <c r="K849" s="42"/>
      <c r="L849" s="46"/>
      <c r="M849" s="215"/>
      <c r="N849" s="216"/>
      <c r="O849" s="86"/>
      <c r="P849" s="86"/>
      <c r="Q849" s="86"/>
      <c r="R849" s="86"/>
      <c r="S849" s="86"/>
      <c r="T849" s="87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T849" s="19" t="s">
        <v>132</v>
      </c>
      <c r="AU849" s="19" t="s">
        <v>79</v>
      </c>
    </row>
    <row r="850" s="2" customFormat="1" ht="16.5" customHeight="1">
      <c r="A850" s="40"/>
      <c r="B850" s="41"/>
      <c r="C850" s="199" t="s">
        <v>1173</v>
      </c>
      <c r="D850" s="199" t="s">
        <v>125</v>
      </c>
      <c r="E850" s="200" t="s">
        <v>1174</v>
      </c>
      <c r="F850" s="201" t="s">
        <v>1175</v>
      </c>
      <c r="G850" s="202" t="s">
        <v>200</v>
      </c>
      <c r="H850" s="203">
        <v>7.2000000000000002</v>
      </c>
      <c r="I850" s="204"/>
      <c r="J850" s="205">
        <f>ROUND(I850*H850,2)</f>
        <v>0</v>
      </c>
      <c r="K850" s="201" t="s">
        <v>129</v>
      </c>
      <c r="L850" s="46"/>
      <c r="M850" s="206" t="s">
        <v>19</v>
      </c>
      <c r="N850" s="207" t="s">
        <v>43</v>
      </c>
      <c r="O850" s="86"/>
      <c r="P850" s="208">
        <f>O850*H850</f>
        <v>0</v>
      </c>
      <c r="Q850" s="208">
        <v>0</v>
      </c>
      <c r="R850" s="208">
        <f>Q850*H850</f>
        <v>0</v>
      </c>
      <c r="S850" s="208">
        <v>0.02</v>
      </c>
      <c r="T850" s="209">
        <f>S850*H850</f>
        <v>0.14400000000000002</v>
      </c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R850" s="210" t="s">
        <v>228</v>
      </c>
      <c r="AT850" s="210" t="s">
        <v>125</v>
      </c>
      <c r="AU850" s="210" t="s">
        <v>79</v>
      </c>
      <c r="AY850" s="19" t="s">
        <v>123</v>
      </c>
      <c r="BE850" s="211">
        <f>IF(N850="základní",J850,0)</f>
        <v>0</v>
      </c>
      <c r="BF850" s="211">
        <f>IF(N850="snížená",J850,0)</f>
        <v>0</v>
      </c>
      <c r="BG850" s="211">
        <f>IF(N850="zákl. přenesená",J850,0)</f>
        <v>0</v>
      </c>
      <c r="BH850" s="211">
        <f>IF(N850="sníž. přenesená",J850,0)</f>
        <v>0</v>
      </c>
      <c r="BI850" s="211">
        <f>IF(N850="nulová",J850,0)</f>
        <v>0</v>
      </c>
      <c r="BJ850" s="19" t="s">
        <v>77</v>
      </c>
      <c r="BK850" s="211">
        <f>ROUND(I850*H850,2)</f>
        <v>0</v>
      </c>
      <c r="BL850" s="19" t="s">
        <v>228</v>
      </c>
      <c r="BM850" s="210" t="s">
        <v>1176</v>
      </c>
    </row>
    <row r="851" s="2" customFormat="1">
      <c r="A851" s="40"/>
      <c r="B851" s="41"/>
      <c r="C851" s="42"/>
      <c r="D851" s="212" t="s">
        <v>132</v>
      </c>
      <c r="E851" s="42"/>
      <c r="F851" s="213" t="s">
        <v>1175</v>
      </c>
      <c r="G851" s="42"/>
      <c r="H851" s="42"/>
      <c r="I851" s="214"/>
      <c r="J851" s="42"/>
      <c r="K851" s="42"/>
      <c r="L851" s="46"/>
      <c r="M851" s="215"/>
      <c r="N851" s="216"/>
      <c r="O851" s="86"/>
      <c r="P851" s="86"/>
      <c r="Q851" s="86"/>
      <c r="R851" s="86"/>
      <c r="S851" s="86"/>
      <c r="T851" s="87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T851" s="19" t="s">
        <v>132</v>
      </c>
      <c r="AU851" s="19" t="s">
        <v>79</v>
      </c>
    </row>
    <row r="852" s="2" customFormat="1">
      <c r="A852" s="40"/>
      <c r="B852" s="41"/>
      <c r="C852" s="42"/>
      <c r="D852" s="217" t="s">
        <v>134</v>
      </c>
      <c r="E852" s="42"/>
      <c r="F852" s="218" t="s">
        <v>1177</v>
      </c>
      <c r="G852" s="42"/>
      <c r="H852" s="42"/>
      <c r="I852" s="214"/>
      <c r="J852" s="42"/>
      <c r="K852" s="42"/>
      <c r="L852" s="46"/>
      <c r="M852" s="215"/>
      <c r="N852" s="216"/>
      <c r="O852" s="86"/>
      <c r="P852" s="86"/>
      <c r="Q852" s="86"/>
      <c r="R852" s="86"/>
      <c r="S852" s="86"/>
      <c r="T852" s="87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T852" s="19" t="s">
        <v>134</v>
      </c>
      <c r="AU852" s="19" t="s">
        <v>79</v>
      </c>
    </row>
    <row r="853" s="2" customFormat="1" ht="16.5" customHeight="1">
      <c r="A853" s="40"/>
      <c r="B853" s="41"/>
      <c r="C853" s="199" t="s">
        <v>1178</v>
      </c>
      <c r="D853" s="199" t="s">
        <v>125</v>
      </c>
      <c r="E853" s="200" t="s">
        <v>1179</v>
      </c>
      <c r="F853" s="201" t="s">
        <v>1180</v>
      </c>
      <c r="G853" s="202" t="s">
        <v>200</v>
      </c>
      <c r="H853" s="203">
        <v>7.2000000000000002</v>
      </c>
      <c r="I853" s="204"/>
      <c r="J853" s="205">
        <f>ROUND(I853*H853,2)</f>
        <v>0</v>
      </c>
      <c r="K853" s="201" t="s">
        <v>129</v>
      </c>
      <c r="L853" s="46"/>
      <c r="M853" s="206" t="s">
        <v>19</v>
      </c>
      <c r="N853" s="207" t="s">
        <v>43</v>
      </c>
      <c r="O853" s="86"/>
      <c r="P853" s="208">
        <f>O853*H853</f>
        <v>0</v>
      </c>
      <c r="Q853" s="208">
        <v>0.00038000000000000002</v>
      </c>
      <c r="R853" s="208">
        <f>Q853*H853</f>
        <v>0.0027360000000000002</v>
      </c>
      <c r="S853" s="208">
        <v>0</v>
      </c>
      <c r="T853" s="209">
        <f>S853*H853</f>
        <v>0</v>
      </c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R853" s="210" t="s">
        <v>228</v>
      </c>
      <c r="AT853" s="210" t="s">
        <v>125</v>
      </c>
      <c r="AU853" s="210" t="s">
        <v>79</v>
      </c>
      <c r="AY853" s="19" t="s">
        <v>123</v>
      </c>
      <c r="BE853" s="211">
        <f>IF(N853="základní",J853,0)</f>
        <v>0</v>
      </c>
      <c r="BF853" s="211">
        <f>IF(N853="snížená",J853,0)</f>
        <v>0</v>
      </c>
      <c r="BG853" s="211">
        <f>IF(N853="zákl. přenesená",J853,0)</f>
        <v>0</v>
      </c>
      <c r="BH853" s="211">
        <f>IF(N853="sníž. přenesená",J853,0)</f>
        <v>0</v>
      </c>
      <c r="BI853" s="211">
        <f>IF(N853="nulová",J853,0)</f>
        <v>0</v>
      </c>
      <c r="BJ853" s="19" t="s">
        <v>77</v>
      </c>
      <c r="BK853" s="211">
        <f>ROUND(I853*H853,2)</f>
        <v>0</v>
      </c>
      <c r="BL853" s="19" t="s">
        <v>228</v>
      </c>
      <c r="BM853" s="210" t="s">
        <v>1181</v>
      </c>
    </row>
    <row r="854" s="2" customFormat="1">
      <c r="A854" s="40"/>
      <c r="B854" s="41"/>
      <c r="C854" s="42"/>
      <c r="D854" s="212" t="s">
        <v>132</v>
      </c>
      <c r="E854" s="42"/>
      <c r="F854" s="213" t="s">
        <v>1182</v>
      </c>
      <c r="G854" s="42"/>
      <c r="H854" s="42"/>
      <c r="I854" s="214"/>
      <c r="J854" s="42"/>
      <c r="K854" s="42"/>
      <c r="L854" s="46"/>
      <c r="M854" s="215"/>
      <c r="N854" s="216"/>
      <c r="O854" s="86"/>
      <c r="P854" s="86"/>
      <c r="Q854" s="86"/>
      <c r="R854" s="86"/>
      <c r="S854" s="86"/>
      <c r="T854" s="87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T854" s="19" t="s">
        <v>132</v>
      </c>
      <c r="AU854" s="19" t="s">
        <v>79</v>
      </c>
    </row>
    <row r="855" s="2" customFormat="1">
      <c r="A855" s="40"/>
      <c r="B855" s="41"/>
      <c r="C855" s="42"/>
      <c r="D855" s="217" t="s">
        <v>134</v>
      </c>
      <c r="E855" s="42"/>
      <c r="F855" s="218" t="s">
        <v>1183</v>
      </c>
      <c r="G855" s="42"/>
      <c r="H855" s="42"/>
      <c r="I855" s="214"/>
      <c r="J855" s="42"/>
      <c r="K855" s="42"/>
      <c r="L855" s="46"/>
      <c r="M855" s="215"/>
      <c r="N855" s="216"/>
      <c r="O855" s="86"/>
      <c r="P855" s="86"/>
      <c r="Q855" s="86"/>
      <c r="R855" s="86"/>
      <c r="S855" s="86"/>
      <c r="T855" s="87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T855" s="19" t="s">
        <v>134</v>
      </c>
      <c r="AU855" s="19" t="s">
        <v>79</v>
      </c>
    </row>
    <row r="856" s="2" customFormat="1" ht="16.5" customHeight="1">
      <c r="A856" s="40"/>
      <c r="B856" s="41"/>
      <c r="C856" s="199" t="s">
        <v>1184</v>
      </c>
      <c r="D856" s="199" t="s">
        <v>125</v>
      </c>
      <c r="E856" s="200" t="s">
        <v>1185</v>
      </c>
      <c r="F856" s="201" t="s">
        <v>1186</v>
      </c>
      <c r="G856" s="202" t="s">
        <v>462</v>
      </c>
      <c r="H856" s="203">
        <v>1</v>
      </c>
      <c r="I856" s="204"/>
      <c r="J856" s="205">
        <f>ROUND(I856*H856,2)</f>
        <v>0</v>
      </c>
      <c r="K856" s="201" t="s">
        <v>129</v>
      </c>
      <c r="L856" s="46"/>
      <c r="M856" s="206" t="s">
        <v>19</v>
      </c>
      <c r="N856" s="207" t="s">
        <v>43</v>
      </c>
      <c r="O856" s="86"/>
      <c r="P856" s="208">
        <f>O856*H856</f>
        <v>0</v>
      </c>
      <c r="Q856" s="208">
        <v>0.00033</v>
      </c>
      <c r="R856" s="208">
        <f>Q856*H856</f>
        <v>0.00033</v>
      </c>
      <c r="S856" s="208">
        <v>0</v>
      </c>
      <c r="T856" s="209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0" t="s">
        <v>228</v>
      </c>
      <c r="AT856" s="210" t="s">
        <v>125</v>
      </c>
      <c r="AU856" s="210" t="s">
        <v>79</v>
      </c>
      <c r="AY856" s="19" t="s">
        <v>123</v>
      </c>
      <c r="BE856" s="211">
        <f>IF(N856="základní",J856,0)</f>
        <v>0</v>
      </c>
      <c r="BF856" s="211">
        <f>IF(N856="snížená",J856,0)</f>
        <v>0</v>
      </c>
      <c r="BG856" s="211">
        <f>IF(N856="zákl. přenesená",J856,0)</f>
        <v>0</v>
      </c>
      <c r="BH856" s="211">
        <f>IF(N856="sníž. přenesená",J856,0)</f>
        <v>0</v>
      </c>
      <c r="BI856" s="211">
        <f>IF(N856="nulová",J856,0)</f>
        <v>0</v>
      </c>
      <c r="BJ856" s="19" t="s">
        <v>77</v>
      </c>
      <c r="BK856" s="211">
        <f>ROUND(I856*H856,2)</f>
        <v>0</v>
      </c>
      <c r="BL856" s="19" t="s">
        <v>228</v>
      </c>
      <c r="BM856" s="210" t="s">
        <v>1187</v>
      </c>
    </row>
    <row r="857" s="2" customFormat="1">
      <c r="A857" s="40"/>
      <c r="B857" s="41"/>
      <c r="C857" s="42"/>
      <c r="D857" s="212" t="s">
        <v>132</v>
      </c>
      <c r="E857" s="42"/>
      <c r="F857" s="213" t="s">
        <v>1188</v>
      </c>
      <c r="G857" s="42"/>
      <c r="H857" s="42"/>
      <c r="I857" s="214"/>
      <c r="J857" s="42"/>
      <c r="K857" s="42"/>
      <c r="L857" s="46"/>
      <c r="M857" s="215"/>
      <c r="N857" s="216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132</v>
      </c>
      <c r="AU857" s="19" t="s">
        <v>79</v>
      </c>
    </row>
    <row r="858" s="2" customFormat="1">
      <c r="A858" s="40"/>
      <c r="B858" s="41"/>
      <c r="C858" s="42"/>
      <c r="D858" s="217" t="s">
        <v>134</v>
      </c>
      <c r="E858" s="42"/>
      <c r="F858" s="218" t="s">
        <v>1189</v>
      </c>
      <c r="G858" s="42"/>
      <c r="H858" s="42"/>
      <c r="I858" s="214"/>
      <c r="J858" s="42"/>
      <c r="K858" s="42"/>
      <c r="L858" s="46"/>
      <c r="M858" s="215"/>
      <c r="N858" s="216"/>
      <c r="O858" s="86"/>
      <c r="P858" s="86"/>
      <c r="Q858" s="86"/>
      <c r="R858" s="86"/>
      <c r="S858" s="86"/>
      <c r="T858" s="87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T858" s="19" t="s">
        <v>134</v>
      </c>
      <c r="AU858" s="19" t="s">
        <v>79</v>
      </c>
    </row>
    <row r="859" s="2" customFormat="1" ht="44.25" customHeight="1">
      <c r="A859" s="40"/>
      <c r="B859" s="41"/>
      <c r="C859" s="241" t="s">
        <v>1190</v>
      </c>
      <c r="D859" s="241" t="s">
        <v>191</v>
      </c>
      <c r="E859" s="242" t="s">
        <v>1191</v>
      </c>
      <c r="F859" s="243" t="s">
        <v>1192</v>
      </c>
      <c r="G859" s="244" t="s">
        <v>462</v>
      </c>
      <c r="H859" s="245">
        <v>1</v>
      </c>
      <c r="I859" s="246"/>
      <c r="J859" s="247">
        <f>ROUND(I859*H859,2)</f>
        <v>0</v>
      </c>
      <c r="K859" s="243" t="s">
        <v>782</v>
      </c>
      <c r="L859" s="248"/>
      <c r="M859" s="249" t="s">
        <v>19</v>
      </c>
      <c r="N859" s="250" t="s">
        <v>43</v>
      </c>
      <c r="O859" s="86"/>
      <c r="P859" s="208">
        <f>O859*H859</f>
        <v>0</v>
      </c>
      <c r="Q859" s="208">
        <v>0.014999999999999999</v>
      </c>
      <c r="R859" s="208">
        <f>Q859*H859</f>
        <v>0.014999999999999999</v>
      </c>
      <c r="S859" s="208">
        <v>0</v>
      </c>
      <c r="T859" s="209">
        <f>S859*H859</f>
        <v>0</v>
      </c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R859" s="210" t="s">
        <v>371</v>
      </c>
      <c r="AT859" s="210" t="s">
        <v>191</v>
      </c>
      <c r="AU859" s="210" t="s">
        <v>79</v>
      </c>
      <c r="AY859" s="19" t="s">
        <v>123</v>
      </c>
      <c r="BE859" s="211">
        <f>IF(N859="základní",J859,0)</f>
        <v>0</v>
      </c>
      <c r="BF859" s="211">
        <f>IF(N859="snížená",J859,0)</f>
        <v>0</v>
      </c>
      <c r="BG859" s="211">
        <f>IF(N859="zákl. přenesená",J859,0)</f>
        <v>0</v>
      </c>
      <c r="BH859" s="211">
        <f>IF(N859="sníž. přenesená",J859,0)</f>
        <v>0</v>
      </c>
      <c r="BI859" s="211">
        <f>IF(N859="nulová",J859,0)</f>
        <v>0</v>
      </c>
      <c r="BJ859" s="19" t="s">
        <v>77</v>
      </c>
      <c r="BK859" s="211">
        <f>ROUND(I859*H859,2)</f>
        <v>0</v>
      </c>
      <c r="BL859" s="19" t="s">
        <v>228</v>
      </c>
      <c r="BM859" s="210" t="s">
        <v>1193</v>
      </c>
    </row>
    <row r="860" s="2" customFormat="1">
      <c r="A860" s="40"/>
      <c r="B860" s="41"/>
      <c r="C860" s="42"/>
      <c r="D860" s="212" t="s">
        <v>132</v>
      </c>
      <c r="E860" s="42"/>
      <c r="F860" s="213" t="s">
        <v>1192</v>
      </c>
      <c r="G860" s="42"/>
      <c r="H860" s="42"/>
      <c r="I860" s="214"/>
      <c r="J860" s="42"/>
      <c r="K860" s="42"/>
      <c r="L860" s="46"/>
      <c r="M860" s="215"/>
      <c r="N860" s="216"/>
      <c r="O860" s="86"/>
      <c r="P860" s="86"/>
      <c r="Q860" s="86"/>
      <c r="R860" s="86"/>
      <c r="S860" s="86"/>
      <c r="T860" s="87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T860" s="19" t="s">
        <v>132</v>
      </c>
      <c r="AU860" s="19" t="s">
        <v>79</v>
      </c>
    </row>
    <row r="861" s="13" customFormat="1">
      <c r="A861" s="13"/>
      <c r="B861" s="219"/>
      <c r="C861" s="220"/>
      <c r="D861" s="212" t="s">
        <v>136</v>
      </c>
      <c r="E861" s="221" t="s">
        <v>19</v>
      </c>
      <c r="F861" s="222" t="s">
        <v>1194</v>
      </c>
      <c r="G861" s="220"/>
      <c r="H861" s="223">
        <v>1</v>
      </c>
      <c r="I861" s="224"/>
      <c r="J861" s="220"/>
      <c r="K861" s="220"/>
      <c r="L861" s="225"/>
      <c r="M861" s="226"/>
      <c r="N861" s="227"/>
      <c r="O861" s="227"/>
      <c r="P861" s="227"/>
      <c r="Q861" s="227"/>
      <c r="R861" s="227"/>
      <c r="S861" s="227"/>
      <c r="T861" s="228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29" t="s">
        <v>136</v>
      </c>
      <c r="AU861" s="229" t="s">
        <v>79</v>
      </c>
      <c r="AV861" s="13" t="s">
        <v>79</v>
      </c>
      <c r="AW861" s="13" t="s">
        <v>33</v>
      </c>
      <c r="AX861" s="13" t="s">
        <v>77</v>
      </c>
      <c r="AY861" s="229" t="s">
        <v>123</v>
      </c>
    </row>
    <row r="862" s="2" customFormat="1" ht="21.75" customHeight="1">
      <c r="A862" s="40"/>
      <c r="B862" s="41"/>
      <c r="C862" s="199" t="s">
        <v>1195</v>
      </c>
      <c r="D862" s="199" t="s">
        <v>125</v>
      </c>
      <c r="E862" s="200" t="s">
        <v>1196</v>
      </c>
      <c r="F862" s="201" t="s">
        <v>1197</v>
      </c>
      <c r="G862" s="202" t="s">
        <v>462</v>
      </c>
      <c r="H862" s="203">
        <v>1</v>
      </c>
      <c r="I862" s="204"/>
      <c r="J862" s="205">
        <f>ROUND(I862*H862,2)</f>
        <v>0</v>
      </c>
      <c r="K862" s="201" t="s">
        <v>129</v>
      </c>
      <c r="L862" s="46"/>
      <c r="M862" s="206" t="s">
        <v>19</v>
      </c>
      <c r="N862" s="207" t="s">
        <v>43</v>
      </c>
      <c r="O862" s="86"/>
      <c r="P862" s="208">
        <f>O862*H862</f>
        <v>0</v>
      </c>
      <c r="Q862" s="208">
        <v>0.00038999999999999999</v>
      </c>
      <c r="R862" s="208">
        <f>Q862*H862</f>
        <v>0.00038999999999999999</v>
      </c>
      <c r="S862" s="208">
        <v>0</v>
      </c>
      <c r="T862" s="209">
        <f>S862*H862</f>
        <v>0</v>
      </c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R862" s="210" t="s">
        <v>228</v>
      </c>
      <c r="AT862" s="210" t="s">
        <v>125</v>
      </c>
      <c r="AU862" s="210" t="s">
        <v>79</v>
      </c>
      <c r="AY862" s="19" t="s">
        <v>123</v>
      </c>
      <c r="BE862" s="211">
        <f>IF(N862="základní",J862,0)</f>
        <v>0</v>
      </c>
      <c r="BF862" s="211">
        <f>IF(N862="snížená",J862,0)</f>
        <v>0</v>
      </c>
      <c r="BG862" s="211">
        <f>IF(N862="zákl. přenesená",J862,0)</f>
        <v>0</v>
      </c>
      <c r="BH862" s="211">
        <f>IF(N862="sníž. přenesená",J862,0)</f>
        <v>0</v>
      </c>
      <c r="BI862" s="211">
        <f>IF(N862="nulová",J862,0)</f>
        <v>0</v>
      </c>
      <c r="BJ862" s="19" t="s">
        <v>77</v>
      </c>
      <c r="BK862" s="211">
        <f>ROUND(I862*H862,2)</f>
        <v>0</v>
      </c>
      <c r="BL862" s="19" t="s">
        <v>228</v>
      </c>
      <c r="BM862" s="210" t="s">
        <v>1198</v>
      </c>
    </row>
    <row r="863" s="2" customFormat="1">
      <c r="A863" s="40"/>
      <c r="B863" s="41"/>
      <c r="C863" s="42"/>
      <c r="D863" s="212" t="s">
        <v>132</v>
      </c>
      <c r="E863" s="42"/>
      <c r="F863" s="213" t="s">
        <v>1199</v>
      </c>
      <c r="G863" s="42"/>
      <c r="H863" s="42"/>
      <c r="I863" s="214"/>
      <c r="J863" s="42"/>
      <c r="K863" s="42"/>
      <c r="L863" s="46"/>
      <c r="M863" s="215"/>
      <c r="N863" s="216"/>
      <c r="O863" s="86"/>
      <c r="P863" s="86"/>
      <c r="Q863" s="86"/>
      <c r="R863" s="86"/>
      <c r="S863" s="86"/>
      <c r="T863" s="87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T863" s="19" t="s">
        <v>132</v>
      </c>
      <c r="AU863" s="19" t="s">
        <v>79</v>
      </c>
    </row>
    <row r="864" s="2" customFormat="1">
      <c r="A864" s="40"/>
      <c r="B864" s="41"/>
      <c r="C864" s="42"/>
      <c r="D864" s="217" t="s">
        <v>134</v>
      </c>
      <c r="E864" s="42"/>
      <c r="F864" s="218" t="s">
        <v>1200</v>
      </c>
      <c r="G864" s="42"/>
      <c r="H864" s="42"/>
      <c r="I864" s="214"/>
      <c r="J864" s="42"/>
      <c r="K864" s="42"/>
      <c r="L864" s="46"/>
      <c r="M864" s="215"/>
      <c r="N864" s="216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134</v>
      </c>
      <c r="AU864" s="19" t="s">
        <v>79</v>
      </c>
    </row>
    <row r="865" s="2" customFormat="1" ht="44.25" customHeight="1">
      <c r="A865" s="40"/>
      <c r="B865" s="41"/>
      <c r="C865" s="241" t="s">
        <v>1201</v>
      </c>
      <c r="D865" s="241" t="s">
        <v>191</v>
      </c>
      <c r="E865" s="242" t="s">
        <v>1202</v>
      </c>
      <c r="F865" s="243" t="s">
        <v>1203</v>
      </c>
      <c r="G865" s="244" t="s">
        <v>462</v>
      </c>
      <c r="H865" s="245">
        <v>1</v>
      </c>
      <c r="I865" s="246"/>
      <c r="J865" s="247">
        <f>ROUND(I865*H865,2)</f>
        <v>0</v>
      </c>
      <c r="K865" s="243" t="s">
        <v>782</v>
      </c>
      <c r="L865" s="248"/>
      <c r="M865" s="249" t="s">
        <v>19</v>
      </c>
      <c r="N865" s="250" t="s">
        <v>43</v>
      </c>
      <c r="O865" s="86"/>
      <c r="P865" s="208">
        <f>O865*H865</f>
        <v>0</v>
      </c>
      <c r="Q865" s="208">
        <v>0.014999999999999999</v>
      </c>
      <c r="R865" s="208">
        <f>Q865*H865</f>
        <v>0.014999999999999999</v>
      </c>
      <c r="S865" s="208">
        <v>0</v>
      </c>
      <c r="T865" s="209">
        <f>S865*H865</f>
        <v>0</v>
      </c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R865" s="210" t="s">
        <v>371</v>
      </c>
      <c r="AT865" s="210" t="s">
        <v>191</v>
      </c>
      <c r="AU865" s="210" t="s">
        <v>79</v>
      </c>
      <c r="AY865" s="19" t="s">
        <v>123</v>
      </c>
      <c r="BE865" s="211">
        <f>IF(N865="základní",J865,0)</f>
        <v>0</v>
      </c>
      <c r="BF865" s="211">
        <f>IF(N865="snížená",J865,0)</f>
        <v>0</v>
      </c>
      <c r="BG865" s="211">
        <f>IF(N865="zákl. přenesená",J865,0)</f>
        <v>0</v>
      </c>
      <c r="BH865" s="211">
        <f>IF(N865="sníž. přenesená",J865,0)</f>
        <v>0</v>
      </c>
      <c r="BI865" s="211">
        <f>IF(N865="nulová",J865,0)</f>
        <v>0</v>
      </c>
      <c r="BJ865" s="19" t="s">
        <v>77</v>
      </c>
      <c r="BK865" s="211">
        <f>ROUND(I865*H865,2)</f>
        <v>0</v>
      </c>
      <c r="BL865" s="19" t="s">
        <v>228</v>
      </c>
      <c r="BM865" s="210" t="s">
        <v>1204</v>
      </c>
    </row>
    <row r="866" s="2" customFormat="1">
      <c r="A866" s="40"/>
      <c r="B866" s="41"/>
      <c r="C866" s="42"/>
      <c r="D866" s="212" t="s">
        <v>132</v>
      </c>
      <c r="E866" s="42"/>
      <c r="F866" s="213" t="s">
        <v>1203</v>
      </c>
      <c r="G866" s="42"/>
      <c r="H866" s="42"/>
      <c r="I866" s="214"/>
      <c r="J866" s="42"/>
      <c r="K866" s="42"/>
      <c r="L866" s="46"/>
      <c r="M866" s="215"/>
      <c r="N866" s="216"/>
      <c r="O866" s="86"/>
      <c r="P866" s="86"/>
      <c r="Q866" s="86"/>
      <c r="R866" s="86"/>
      <c r="S866" s="86"/>
      <c r="T866" s="87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T866" s="19" t="s">
        <v>132</v>
      </c>
      <c r="AU866" s="19" t="s">
        <v>79</v>
      </c>
    </row>
    <row r="867" s="13" customFormat="1">
      <c r="A867" s="13"/>
      <c r="B867" s="219"/>
      <c r="C867" s="220"/>
      <c r="D867" s="212" t="s">
        <v>136</v>
      </c>
      <c r="E867" s="221" t="s">
        <v>19</v>
      </c>
      <c r="F867" s="222" t="s">
        <v>1205</v>
      </c>
      <c r="G867" s="220"/>
      <c r="H867" s="223">
        <v>1</v>
      </c>
      <c r="I867" s="224"/>
      <c r="J867" s="220"/>
      <c r="K867" s="220"/>
      <c r="L867" s="225"/>
      <c r="M867" s="226"/>
      <c r="N867" s="227"/>
      <c r="O867" s="227"/>
      <c r="P867" s="227"/>
      <c r="Q867" s="227"/>
      <c r="R867" s="227"/>
      <c r="S867" s="227"/>
      <c r="T867" s="228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29" t="s">
        <v>136</v>
      </c>
      <c r="AU867" s="229" t="s">
        <v>79</v>
      </c>
      <c r="AV867" s="13" t="s">
        <v>79</v>
      </c>
      <c r="AW867" s="13" t="s">
        <v>33</v>
      </c>
      <c r="AX867" s="13" t="s">
        <v>77</v>
      </c>
      <c r="AY867" s="229" t="s">
        <v>123</v>
      </c>
    </row>
    <row r="868" s="2" customFormat="1" ht="24.15" customHeight="1">
      <c r="A868" s="40"/>
      <c r="B868" s="41"/>
      <c r="C868" s="199" t="s">
        <v>1206</v>
      </c>
      <c r="D868" s="199" t="s">
        <v>125</v>
      </c>
      <c r="E868" s="200" t="s">
        <v>1207</v>
      </c>
      <c r="F868" s="201" t="s">
        <v>1208</v>
      </c>
      <c r="G868" s="202" t="s">
        <v>207</v>
      </c>
      <c r="H868" s="203">
        <v>20</v>
      </c>
      <c r="I868" s="204"/>
      <c r="J868" s="205">
        <f>ROUND(I868*H868,2)</f>
        <v>0</v>
      </c>
      <c r="K868" s="201" t="s">
        <v>129</v>
      </c>
      <c r="L868" s="46"/>
      <c r="M868" s="206" t="s">
        <v>19</v>
      </c>
      <c r="N868" s="207" t="s">
        <v>43</v>
      </c>
      <c r="O868" s="86"/>
      <c r="P868" s="208">
        <f>O868*H868</f>
        <v>0</v>
      </c>
      <c r="Q868" s="208">
        <v>6.9999999999999994E-05</v>
      </c>
      <c r="R868" s="208">
        <f>Q868*H868</f>
        <v>0.0013999999999999998</v>
      </c>
      <c r="S868" s="208">
        <v>0</v>
      </c>
      <c r="T868" s="209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0" t="s">
        <v>228</v>
      </c>
      <c r="AT868" s="210" t="s">
        <v>125</v>
      </c>
      <c r="AU868" s="210" t="s">
        <v>79</v>
      </c>
      <c r="AY868" s="19" t="s">
        <v>123</v>
      </c>
      <c r="BE868" s="211">
        <f>IF(N868="základní",J868,0)</f>
        <v>0</v>
      </c>
      <c r="BF868" s="211">
        <f>IF(N868="snížená",J868,0)</f>
        <v>0</v>
      </c>
      <c r="BG868" s="211">
        <f>IF(N868="zákl. přenesená",J868,0)</f>
        <v>0</v>
      </c>
      <c r="BH868" s="211">
        <f>IF(N868="sníž. přenesená",J868,0)</f>
        <v>0</v>
      </c>
      <c r="BI868" s="211">
        <f>IF(N868="nulová",J868,0)</f>
        <v>0</v>
      </c>
      <c r="BJ868" s="19" t="s">
        <v>77</v>
      </c>
      <c r="BK868" s="211">
        <f>ROUND(I868*H868,2)</f>
        <v>0</v>
      </c>
      <c r="BL868" s="19" t="s">
        <v>228</v>
      </c>
      <c r="BM868" s="210" t="s">
        <v>1209</v>
      </c>
    </row>
    <row r="869" s="2" customFormat="1">
      <c r="A869" s="40"/>
      <c r="B869" s="41"/>
      <c r="C869" s="42"/>
      <c r="D869" s="212" t="s">
        <v>132</v>
      </c>
      <c r="E869" s="42"/>
      <c r="F869" s="213" t="s">
        <v>1210</v>
      </c>
      <c r="G869" s="42"/>
      <c r="H869" s="42"/>
      <c r="I869" s="214"/>
      <c r="J869" s="42"/>
      <c r="K869" s="42"/>
      <c r="L869" s="46"/>
      <c r="M869" s="215"/>
      <c r="N869" s="216"/>
      <c r="O869" s="86"/>
      <c r="P869" s="86"/>
      <c r="Q869" s="86"/>
      <c r="R869" s="86"/>
      <c r="S869" s="86"/>
      <c r="T869" s="87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T869" s="19" t="s">
        <v>132</v>
      </c>
      <c r="AU869" s="19" t="s">
        <v>79</v>
      </c>
    </row>
    <row r="870" s="2" customFormat="1">
      <c r="A870" s="40"/>
      <c r="B870" s="41"/>
      <c r="C870" s="42"/>
      <c r="D870" s="217" t="s">
        <v>134</v>
      </c>
      <c r="E870" s="42"/>
      <c r="F870" s="218" t="s">
        <v>1211</v>
      </c>
      <c r="G870" s="42"/>
      <c r="H870" s="42"/>
      <c r="I870" s="214"/>
      <c r="J870" s="42"/>
      <c r="K870" s="42"/>
      <c r="L870" s="46"/>
      <c r="M870" s="215"/>
      <c r="N870" s="216"/>
      <c r="O870" s="86"/>
      <c r="P870" s="86"/>
      <c r="Q870" s="86"/>
      <c r="R870" s="86"/>
      <c r="S870" s="86"/>
      <c r="T870" s="87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T870" s="19" t="s">
        <v>134</v>
      </c>
      <c r="AU870" s="19" t="s">
        <v>79</v>
      </c>
    </row>
    <row r="871" s="13" customFormat="1">
      <c r="A871" s="13"/>
      <c r="B871" s="219"/>
      <c r="C871" s="220"/>
      <c r="D871" s="212" t="s">
        <v>136</v>
      </c>
      <c r="E871" s="221" t="s">
        <v>19</v>
      </c>
      <c r="F871" s="222" t="s">
        <v>1212</v>
      </c>
      <c r="G871" s="220"/>
      <c r="H871" s="223">
        <v>20</v>
      </c>
      <c r="I871" s="224"/>
      <c r="J871" s="220"/>
      <c r="K871" s="220"/>
      <c r="L871" s="225"/>
      <c r="M871" s="226"/>
      <c r="N871" s="227"/>
      <c r="O871" s="227"/>
      <c r="P871" s="227"/>
      <c r="Q871" s="227"/>
      <c r="R871" s="227"/>
      <c r="S871" s="227"/>
      <c r="T871" s="228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29" t="s">
        <v>136</v>
      </c>
      <c r="AU871" s="229" t="s">
        <v>79</v>
      </c>
      <c r="AV871" s="13" t="s">
        <v>79</v>
      </c>
      <c r="AW871" s="13" t="s">
        <v>33</v>
      </c>
      <c r="AX871" s="13" t="s">
        <v>77</v>
      </c>
      <c r="AY871" s="229" t="s">
        <v>123</v>
      </c>
    </row>
    <row r="872" s="2" customFormat="1" ht="24.15" customHeight="1">
      <c r="A872" s="40"/>
      <c r="B872" s="41"/>
      <c r="C872" s="199" t="s">
        <v>1213</v>
      </c>
      <c r="D872" s="199" t="s">
        <v>125</v>
      </c>
      <c r="E872" s="200" t="s">
        <v>1214</v>
      </c>
      <c r="F872" s="201" t="s">
        <v>1215</v>
      </c>
      <c r="G872" s="202" t="s">
        <v>207</v>
      </c>
      <c r="H872" s="203">
        <v>20</v>
      </c>
      <c r="I872" s="204"/>
      <c r="J872" s="205">
        <f>ROUND(I872*H872,2)</f>
        <v>0</v>
      </c>
      <c r="K872" s="201" t="s">
        <v>129</v>
      </c>
      <c r="L872" s="46"/>
      <c r="M872" s="206" t="s">
        <v>19</v>
      </c>
      <c r="N872" s="207" t="s">
        <v>43</v>
      </c>
      <c r="O872" s="86"/>
      <c r="P872" s="208">
        <f>O872*H872</f>
        <v>0</v>
      </c>
      <c r="Q872" s="208">
        <v>0</v>
      </c>
      <c r="R872" s="208">
        <f>Q872*H872</f>
        <v>0</v>
      </c>
      <c r="S872" s="208">
        <v>0.001</v>
      </c>
      <c r="T872" s="209">
        <f>S872*H872</f>
        <v>0.02</v>
      </c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R872" s="210" t="s">
        <v>228</v>
      </c>
      <c r="AT872" s="210" t="s">
        <v>125</v>
      </c>
      <c r="AU872" s="210" t="s">
        <v>79</v>
      </c>
      <c r="AY872" s="19" t="s">
        <v>123</v>
      </c>
      <c r="BE872" s="211">
        <f>IF(N872="základní",J872,0)</f>
        <v>0</v>
      </c>
      <c r="BF872" s="211">
        <f>IF(N872="snížená",J872,0)</f>
        <v>0</v>
      </c>
      <c r="BG872" s="211">
        <f>IF(N872="zákl. přenesená",J872,0)</f>
        <v>0</v>
      </c>
      <c r="BH872" s="211">
        <f>IF(N872="sníž. přenesená",J872,0)</f>
        <v>0</v>
      </c>
      <c r="BI872" s="211">
        <f>IF(N872="nulová",J872,0)</f>
        <v>0</v>
      </c>
      <c r="BJ872" s="19" t="s">
        <v>77</v>
      </c>
      <c r="BK872" s="211">
        <f>ROUND(I872*H872,2)</f>
        <v>0</v>
      </c>
      <c r="BL872" s="19" t="s">
        <v>228</v>
      </c>
      <c r="BM872" s="210" t="s">
        <v>1216</v>
      </c>
    </row>
    <row r="873" s="2" customFormat="1">
      <c r="A873" s="40"/>
      <c r="B873" s="41"/>
      <c r="C873" s="42"/>
      <c r="D873" s="212" t="s">
        <v>132</v>
      </c>
      <c r="E873" s="42"/>
      <c r="F873" s="213" t="s">
        <v>1217</v>
      </c>
      <c r="G873" s="42"/>
      <c r="H873" s="42"/>
      <c r="I873" s="214"/>
      <c r="J873" s="42"/>
      <c r="K873" s="42"/>
      <c r="L873" s="46"/>
      <c r="M873" s="215"/>
      <c r="N873" s="216"/>
      <c r="O873" s="86"/>
      <c r="P873" s="86"/>
      <c r="Q873" s="86"/>
      <c r="R873" s="86"/>
      <c r="S873" s="86"/>
      <c r="T873" s="87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T873" s="19" t="s">
        <v>132</v>
      </c>
      <c r="AU873" s="19" t="s">
        <v>79</v>
      </c>
    </row>
    <row r="874" s="2" customFormat="1">
      <c r="A874" s="40"/>
      <c r="B874" s="41"/>
      <c r="C874" s="42"/>
      <c r="D874" s="217" t="s">
        <v>134</v>
      </c>
      <c r="E874" s="42"/>
      <c r="F874" s="218" t="s">
        <v>1218</v>
      </c>
      <c r="G874" s="42"/>
      <c r="H874" s="42"/>
      <c r="I874" s="214"/>
      <c r="J874" s="42"/>
      <c r="K874" s="42"/>
      <c r="L874" s="46"/>
      <c r="M874" s="215"/>
      <c r="N874" s="216"/>
      <c r="O874" s="86"/>
      <c r="P874" s="86"/>
      <c r="Q874" s="86"/>
      <c r="R874" s="86"/>
      <c r="S874" s="86"/>
      <c r="T874" s="87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T874" s="19" t="s">
        <v>134</v>
      </c>
      <c r="AU874" s="19" t="s">
        <v>79</v>
      </c>
    </row>
    <row r="875" s="2" customFormat="1" ht="24.15" customHeight="1">
      <c r="A875" s="40"/>
      <c r="B875" s="41"/>
      <c r="C875" s="199" t="s">
        <v>1219</v>
      </c>
      <c r="D875" s="199" t="s">
        <v>125</v>
      </c>
      <c r="E875" s="200" t="s">
        <v>1220</v>
      </c>
      <c r="F875" s="201" t="s">
        <v>1221</v>
      </c>
      <c r="G875" s="202" t="s">
        <v>179</v>
      </c>
      <c r="H875" s="203">
        <v>0.433</v>
      </c>
      <c r="I875" s="204"/>
      <c r="J875" s="205">
        <f>ROUND(I875*H875,2)</f>
        <v>0</v>
      </c>
      <c r="K875" s="201" t="s">
        <v>129</v>
      </c>
      <c r="L875" s="46"/>
      <c r="M875" s="206" t="s">
        <v>19</v>
      </c>
      <c r="N875" s="207" t="s">
        <v>43</v>
      </c>
      <c r="O875" s="86"/>
      <c r="P875" s="208">
        <f>O875*H875</f>
        <v>0</v>
      </c>
      <c r="Q875" s="208">
        <v>0</v>
      </c>
      <c r="R875" s="208">
        <f>Q875*H875</f>
        <v>0</v>
      </c>
      <c r="S875" s="208">
        <v>0</v>
      </c>
      <c r="T875" s="209">
        <f>S875*H875</f>
        <v>0</v>
      </c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R875" s="210" t="s">
        <v>228</v>
      </c>
      <c r="AT875" s="210" t="s">
        <v>125</v>
      </c>
      <c r="AU875" s="210" t="s">
        <v>79</v>
      </c>
      <c r="AY875" s="19" t="s">
        <v>123</v>
      </c>
      <c r="BE875" s="211">
        <f>IF(N875="základní",J875,0)</f>
        <v>0</v>
      </c>
      <c r="BF875" s="211">
        <f>IF(N875="snížená",J875,0)</f>
        <v>0</v>
      </c>
      <c r="BG875" s="211">
        <f>IF(N875="zákl. přenesená",J875,0)</f>
        <v>0</v>
      </c>
      <c r="BH875" s="211">
        <f>IF(N875="sníž. přenesená",J875,0)</f>
        <v>0</v>
      </c>
      <c r="BI875" s="211">
        <f>IF(N875="nulová",J875,0)</f>
        <v>0</v>
      </c>
      <c r="BJ875" s="19" t="s">
        <v>77</v>
      </c>
      <c r="BK875" s="211">
        <f>ROUND(I875*H875,2)</f>
        <v>0</v>
      </c>
      <c r="BL875" s="19" t="s">
        <v>228</v>
      </c>
      <c r="BM875" s="210" t="s">
        <v>1222</v>
      </c>
    </row>
    <row r="876" s="2" customFormat="1">
      <c r="A876" s="40"/>
      <c r="B876" s="41"/>
      <c r="C876" s="42"/>
      <c r="D876" s="212" t="s">
        <v>132</v>
      </c>
      <c r="E876" s="42"/>
      <c r="F876" s="213" t="s">
        <v>1223</v>
      </c>
      <c r="G876" s="42"/>
      <c r="H876" s="42"/>
      <c r="I876" s="214"/>
      <c r="J876" s="42"/>
      <c r="K876" s="42"/>
      <c r="L876" s="46"/>
      <c r="M876" s="215"/>
      <c r="N876" s="216"/>
      <c r="O876" s="86"/>
      <c r="P876" s="86"/>
      <c r="Q876" s="86"/>
      <c r="R876" s="86"/>
      <c r="S876" s="86"/>
      <c r="T876" s="87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T876" s="19" t="s">
        <v>132</v>
      </c>
      <c r="AU876" s="19" t="s">
        <v>79</v>
      </c>
    </row>
    <row r="877" s="2" customFormat="1">
      <c r="A877" s="40"/>
      <c r="B877" s="41"/>
      <c r="C877" s="42"/>
      <c r="D877" s="217" t="s">
        <v>134</v>
      </c>
      <c r="E877" s="42"/>
      <c r="F877" s="218" t="s">
        <v>1224</v>
      </c>
      <c r="G877" s="42"/>
      <c r="H877" s="42"/>
      <c r="I877" s="214"/>
      <c r="J877" s="42"/>
      <c r="K877" s="42"/>
      <c r="L877" s="46"/>
      <c r="M877" s="215"/>
      <c r="N877" s="216"/>
      <c r="O877" s="86"/>
      <c r="P877" s="86"/>
      <c r="Q877" s="86"/>
      <c r="R877" s="86"/>
      <c r="S877" s="86"/>
      <c r="T877" s="87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T877" s="19" t="s">
        <v>134</v>
      </c>
      <c r="AU877" s="19" t="s">
        <v>79</v>
      </c>
    </row>
    <row r="878" s="2" customFormat="1" ht="33" customHeight="1">
      <c r="A878" s="40"/>
      <c r="B878" s="41"/>
      <c r="C878" s="199" t="s">
        <v>1225</v>
      </c>
      <c r="D878" s="199" t="s">
        <v>125</v>
      </c>
      <c r="E878" s="200" t="s">
        <v>1226</v>
      </c>
      <c r="F878" s="201" t="s">
        <v>1227</v>
      </c>
      <c r="G878" s="202" t="s">
        <v>179</v>
      </c>
      <c r="H878" s="203">
        <v>0.433</v>
      </c>
      <c r="I878" s="204"/>
      <c r="J878" s="205">
        <f>ROUND(I878*H878,2)</f>
        <v>0</v>
      </c>
      <c r="K878" s="201" t="s">
        <v>129</v>
      </c>
      <c r="L878" s="46"/>
      <c r="M878" s="206" t="s">
        <v>19</v>
      </c>
      <c r="N878" s="207" t="s">
        <v>43</v>
      </c>
      <c r="O878" s="86"/>
      <c r="P878" s="208">
        <f>O878*H878</f>
        <v>0</v>
      </c>
      <c r="Q878" s="208">
        <v>0</v>
      </c>
      <c r="R878" s="208">
        <f>Q878*H878</f>
        <v>0</v>
      </c>
      <c r="S878" s="208">
        <v>0</v>
      </c>
      <c r="T878" s="209">
        <f>S878*H878</f>
        <v>0</v>
      </c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R878" s="210" t="s">
        <v>228</v>
      </c>
      <c r="AT878" s="210" t="s">
        <v>125</v>
      </c>
      <c r="AU878" s="210" t="s">
        <v>79</v>
      </c>
      <c r="AY878" s="19" t="s">
        <v>123</v>
      </c>
      <c r="BE878" s="211">
        <f>IF(N878="základní",J878,0)</f>
        <v>0</v>
      </c>
      <c r="BF878" s="211">
        <f>IF(N878="snížená",J878,0)</f>
        <v>0</v>
      </c>
      <c r="BG878" s="211">
        <f>IF(N878="zákl. přenesená",J878,0)</f>
        <v>0</v>
      </c>
      <c r="BH878" s="211">
        <f>IF(N878="sníž. přenesená",J878,0)</f>
        <v>0</v>
      </c>
      <c r="BI878" s="211">
        <f>IF(N878="nulová",J878,0)</f>
        <v>0</v>
      </c>
      <c r="BJ878" s="19" t="s">
        <v>77</v>
      </c>
      <c r="BK878" s="211">
        <f>ROUND(I878*H878,2)</f>
        <v>0</v>
      </c>
      <c r="BL878" s="19" t="s">
        <v>228</v>
      </c>
      <c r="BM878" s="210" t="s">
        <v>1228</v>
      </c>
    </row>
    <row r="879" s="2" customFormat="1">
      <c r="A879" s="40"/>
      <c r="B879" s="41"/>
      <c r="C879" s="42"/>
      <c r="D879" s="212" t="s">
        <v>132</v>
      </c>
      <c r="E879" s="42"/>
      <c r="F879" s="213" t="s">
        <v>1229</v>
      </c>
      <c r="G879" s="42"/>
      <c r="H879" s="42"/>
      <c r="I879" s="214"/>
      <c r="J879" s="42"/>
      <c r="K879" s="42"/>
      <c r="L879" s="46"/>
      <c r="M879" s="215"/>
      <c r="N879" s="216"/>
      <c r="O879" s="86"/>
      <c r="P879" s="86"/>
      <c r="Q879" s="86"/>
      <c r="R879" s="86"/>
      <c r="S879" s="86"/>
      <c r="T879" s="87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T879" s="19" t="s">
        <v>132</v>
      </c>
      <c r="AU879" s="19" t="s">
        <v>79</v>
      </c>
    </row>
    <row r="880" s="2" customFormat="1">
      <c r="A880" s="40"/>
      <c r="B880" s="41"/>
      <c r="C880" s="42"/>
      <c r="D880" s="217" t="s">
        <v>134</v>
      </c>
      <c r="E880" s="42"/>
      <c r="F880" s="218" t="s">
        <v>1230</v>
      </c>
      <c r="G880" s="42"/>
      <c r="H880" s="42"/>
      <c r="I880" s="214"/>
      <c r="J880" s="42"/>
      <c r="K880" s="42"/>
      <c r="L880" s="46"/>
      <c r="M880" s="215"/>
      <c r="N880" s="216"/>
      <c r="O880" s="86"/>
      <c r="P880" s="86"/>
      <c r="Q880" s="86"/>
      <c r="R880" s="86"/>
      <c r="S880" s="86"/>
      <c r="T880" s="87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T880" s="19" t="s">
        <v>134</v>
      </c>
      <c r="AU880" s="19" t="s">
        <v>79</v>
      </c>
    </row>
    <row r="881" s="12" customFormat="1" ht="22.8" customHeight="1">
      <c r="A881" s="12"/>
      <c r="B881" s="183"/>
      <c r="C881" s="184"/>
      <c r="D881" s="185" t="s">
        <v>71</v>
      </c>
      <c r="E881" s="197" t="s">
        <v>1231</v>
      </c>
      <c r="F881" s="197" t="s">
        <v>1232</v>
      </c>
      <c r="G881" s="184"/>
      <c r="H881" s="184"/>
      <c r="I881" s="187"/>
      <c r="J881" s="198">
        <f>BK881</f>
        <v>0</v>
      </c>
      <c r="K881" s="184"/>
      <c r="L881" s="189"/>
      <c r="M881" s="190"/>
      <c r="N881" s="191"/>
      <c r="O881" s="191"/>
      <c r="P881" s="192">
        <f>SUM(P882:P903)</f>
        <v>0</v>
      </c>
      <c r="Q881" s="191"/>
      <c r="R881" s="192">
        <f>SUM(R882:R903)</f>
        <v>0.0077840000000000001</v>
      </c>
      <c r="S881" s="191"/>
      <c r="T881" s="193">
        <f>SUM(T882:T903)</f>
        <v>0</v>
      </c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R881" s="194" t="s">
        <v>79</v>
      </c>
      <c r="AT881" s="195" t="s">
        <v>71</v>
      </c>
      <c r="AU881" s="195" t="s">
        <v>77</v>
      </c>
      <c r="AY881" s="194" t="s">
        <v>123</v>
      </c>
      <c r="BK881" s="196">
        <f>SUM(BK882:BK903)</f>
        <v>0</v>
      </c>
    </row>
    <row r="882" s="2" customFormat="1" ht="24.15" customHeight="1">
      <c r="A882" s="40"/>
      <c r="B882" s="41"/>
      <c r="C882" s="199" t="s">
        <v>1233</v>
      </c>
      <c r="D882" s="199" t="s">
        <v>125</v>
      </c>
      <c r="E882" s="200" t="s">
        <v>1234</v>
      </c>
      <c r="F882" s="201" t="s">
        <v>1235</v>
      </c>
      <c r="G882" s="202" t="s">
        <v>200</v>
      </c>
      <c r="H882" s="203">
        <v>13.9</v>
      </c>
      <c r="I882" s="204"/>
      <c r="J882" s="205">
        <f>ROUND(I882*H882,2)</f>
        <v>0</v>
      </c>
      <c r="K882" s="201" t="s">
        <v>129</v>
      </c>
      <c r="L882" s="46"/>
      <c r="M882" s="206" t="s">
        <v>19</v>
      </c>
      <c r="N882" s="207" t="s">
        <v>43</v>
      </c>
      <c r="O882" s="86"/>
      <c r="P882" s="208">
        <f>O882*H882</f>
        <v>0</v>
      </c>
      <c r="Q882" s="208">
        <v>6.9999999999999994E-05</v>
      </c>
      <c r="R882" s="208">
        <f>Q882*H882</f>
        <v>0.00097299999999999991</v>
      </c>
      <c r="S882" s="208">
        <v>0</v>
      </c>
      <c r="T882" s="209">
        <f>S882*H882</f>
        <v>0</v>
      </c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R882" s="210" t="s">
        <v>228</v>
      </c>
      <c r="AT882" s="210" t="s">
        <v>125</v>
      </c>
      <c r="AU882" s="210" t="s">
        <v>79</v>
      </c>
      <c r="AY882" s="19" t="s">
        <v>123</v>
      </c>
      <c r="BE882" s="211">
        <f>IF(N882="základní",J882,0)</f>
        <v>0</v>
      </c>
      <c r="BF882" s="211">
        <f>IF(N882="snížená",J882,0)</f>
        <v>0</v>
      </c>
      <c r="BG882" s="211">
        <f>IF(N882="zákl. přenesená",J882,0)</f>
        <v>0</v>
      </c>
      <c r="BH882" s="211">
        <f>IF(N882="sníž. přenesená",J882,0)</f>
        <v>0</v>
      </c>
      <c r="BI882" s="211">
        <f>IF(N882="nulová",J882,0)</f>
        <v>0</v>
      </c>
      <c r="BJ882" s="19" t="s">
        <v>77</v>
      </c>
      <c r="BK882" s="211">
        <f>ROUND(I882*H882,2)</f>
        <v>0</v>
      </c>
      <c r="BL882" s="19" t="s">
        <v>228</v>
      </c>
      <c r="BM882" s="210" t="s">
        <v>1236</v>
      </c>
    </row>
    <row r="883" s="2" customFormat="1">
      <c r="A883" s="40"/>
      <c r="B883" s="41"/>
      <c r="C883" s="42"/>
      <c r="D883" s="212" t="s">
        <v>132</v>
      </c>
      <c r="E883" s="42"/>
      <c r="F883" s="213" t="s">
        <v>1237</v>
      </c>
      <c r="G883" s="42"/>
      <c r="H883" s="42"/>
      <c r="I883" s="214"/>
      <c r="J883" s="42"/>
      <c r="K883" s="42"/>
      <c r="L883" s="46"/>
      <c r="M883" s="215"/>
      <c r="N883" s="216"/>
      <c r="O883" s="86"/>
      <c r="P883" s="86"/>
      <c r="Q883" s="86"/>
      <c r="R883" s="86"/>
      <c r="S883" s="86"/>
      <c r="T883" s="87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T883" s="19" t="s">
        <v>132</v>
      </c>
      <c r="AU883" s="19" t="s">
        <v>79</v>
      </c>
    </row>
    <row r="884" s="2" customFormat="1">
      <c r="A884" s="40"/>
      <c r="B884" s="41"/>
      <c r="C884" s="42"/>
      <c r="D884" s="217" t="s">
        <v>134</v>
      </c>
      <c r="E884" s="42"/>
      <c r="F884" s="218" t="s">
        <v>1238</v>
      </c>
      <c r="G884" s="42"/>
      <c r="H884" s="42"/>
      <c r="I884" s="214"/>
      <c r="J884" s="42"/>
      <c r="K884" s="42"/>
      <c r="L884" s="46"/>
      <c r="M884" s="215"/>
      <c r="N884" s="216"/>
      <c r="O884" s="86"/>
      <c r="P884" s="86"/>
      <c r="Q884" s="86"/>
      <c r="R884" s="86"/>
      <c r="S884" s="86"/>
      <c r="T884" s="87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T884" s="19" t="s">
        <v>134</v>
      </c>
      <c r="AU884" s="19" t="s">
        <v>79</v>
      </c>
    </row>
    <row r="885" s="15" customFormat="1">
      <c r="A885" s="15"/>
      <c r="B885" s="251"/>
      <c r="C885" s="252"/>
      <c r="D885" s="212" t="s">
        <v>136</v>
      </c>
      <c r="E885" s="253" t="s">
        <v>19</v>
      </c>
      <c r="F885" s="254" t="s">
        <v>1239</v>
      </c>
      <c r="G885" s="252"/>
      <c r="H885" s="253" t="s">
        <v>19</v>
      </c>
      <c r="I885" s="255"/>
      <c r="J885" s="252"/>
      <c r="K885" s="252"/>
      <c r="L885" s="256"/>
      <c r="M885" s="257"/>
      <c r="N885" s="258"/>
      <c r="O885" s="258"/>
      <c r="P885" s="258"/>
      <c r="Q885" s="258"/>
      <c r="R885" s="258"/>
      <c r="S885" s="258"/>
      <c r="T885" s="259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  <c r="AE885" s="15"/>
      <c r="AT885" s="260" t="s">
        <v>136</v>
      </c>
      <c r="AU885" s="260" t="s">
        <v>79</v>
      </c>
      <c r="AV885" s="15" t="s">
        <v>77</v>
      </c>
      <c r="AW885" s="15" t="s">
        <v>33</v>
      </c>
      <c r="AX885" s="15" t="s">
        <v>72</v>
      </c>
      <c r="AY885" s="260" t="s">
        <v>123</v>
      </c>
    </row>
    <row r="886" s="13" customFormat="1">
      <c r="A886" s="13"/>
      <c r="B886" s="219"/>
      <c r="C886" s="220"/>
      <c r="D886" s="212" t="s">
        <v>136</v>
      </c>
      <c r="E886" s="221" t="s">
        <v>19</v>
      </c>
      <c r="F886" s="222" t="s">
        <v>1240</v>
      </c>
      <c r="G886" s="220"/>
      <c r="H886" s="223">
        <v>7.2000000000000002</v>
      </c>
      <c r="I886" s="224"/>
      <c r="J886" s="220"/>
      <c r="K886" s="220"/>
      <c r="L886" s="225"/>
      <c r="M886" s="226"/>
      <c r="N886" s="227"/>
      <c r="O886" s="227"/>
      <c r="P886" s="227"/>
      <c r="Q886" s="227"/>
      <c r="R886" s="227"/>
      <c r="S886" s="227"/>
      <c r="T886" s="228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29" t="s">
        <v>136</v>
      </c>
      <c r="AU886" s="229" t="s">
        <v>79</v>
      </c>
      <c r="AV886" s="13" t="s">
        <v>79</v>
      </c>
      <c r="AW886" s="13" t="s">
        <v>33</v>
      </c>
      <c r="AX886" s="13" t="s">
        <v>72</v>
      </c>
      <c r="AY886" s="229" t="s">
        <v>123</v>
      </c>
    </row>
    <row r="887" s="15" customFormat="1">
      <c r="A887" s="15"/>
      <c r="B887" s="251"/>
      <c r="C887" s="252"/>
      <c r="D887" s="212" t="s">
        <v>136</v>
      </c>
      <c r="E887" s="253" t="s">
        <v>19</v>
      </c>
      <c r="F887" s="254" t="s">
        <v>1241</v>
      </c>
      <c r="G887" s="252"/>
      <c r="H887" s="253" t="s">
        <v>19</v>
      </c>
      <c r="I887" s="255"/>
      <c r="J887" s="252"/>
      <c r="K887" s="252"/>
      <c r="L887" s="256"/>
      <c r="M887" s="257"/>
      <c r="N887" s="258"/>
      <c r="O887" s="258"/>
      <c r="P887" s="258"/>
      <c r="Q887" s="258"/>
      <c r="R887" s="258"/>
      <c r="S887" s="258"/>
      <c r="T887" s="259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  <c r="AE887" s="15"/>
      <c r="AT887" s="260" t="s">
        <v>136</v>
      </c>
      <c r="AU887" s="260" t="s">
        <v>79</v>
      </c>
      <c r="AV887" s="15" t="s">
        <v>77</v>
      </c>
      <c r="AW887" s="15" t="s">
        <v>33</v>
      </c>
      <c r="AX887" s="15" t="s">
        <v>72</v>
      </c>
      <c r="AY887" s="260" t="s">
        <v>123</v>
      </c>
    </row>
    <row r="888" s="13" customFormat="1">
      <c r="A888" s="13"/>
      <c r="B888" s="219"/>
      <c r="C888" s="220"/>
      <c r="D888" s="212" t="s">
        <v>136</v>
      </c>
      <c r="E888" s="221" t="s">
        <v>19</v>
      </c>
      <c r="F888" s="222" t="s">
        <v>1242</v>
      </c>
      <c r="G888" s="220"/>
      <c r="H888" s="223">
        <v>6.4000000000000004</v>
      </c>
      <c r="I888" s="224"/>
      <c r="J888" s="220"/>
      <c r="K888" s="220"/>
      <c r="L888" s="225"/>
      <c r="M888" s="226"/>
      <c r="N888" s="227"/>
      <c r="O888" s="227"/>
      <c r="P888" s="227"/>
      <c r="Q888" s="227"/>
      <c r="R888" s="227"/>
      <c r="S888" s="227"/>
      <c r="T888" s="228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29" t="s">
        <v>136</v>
      </c>
      <c r="AU888" s="229" t="s">
        <v>79</v>
      </c>
      <c r="AV888" s="13" t="s">
        <v>79</v>
      </c>
      <c r="AW888" s="13" t="s">
        <v>33</v>
      </c>
      <c r="AX888" s="13" t="s">
        <v>72</v>
      </c>
      <c r="AY888" s="229" t="s">
        <v>123</v>
      </c>
    </row>
    <row r="889" s="15" customFormat="1">
      <c r="A889" s="15"/>
      <c r="B889" s="251"/>
      <c r="C889" s="252"/>
      <c r="D889" s="212" t="s">
        <v>136</v>
      </c>
      <c r="E889" s="253" t="s">
        <v>19</v>
      </c>
      <c r="F889" s="254" t="s">
        <v>1243</v>
      </c>
      <c r="G889" s="252"/>
      <c r="H889" s="253" t="s">
        <v>19</v>
      </c>
      <c r="I889" s="255"/>
      <c r="J889" s="252"/>
      <c r="K889" s="252"/>
      <c r="L889" s="256"/>
      <c r="M889" s="257"/>
      <c r="N889" s="258"/>
      <c r="O889" s="258"/>
      <c r="P889" s="258"/>
      <c r="Q889" s="258"/>
      <c r="R889" s="258"/>
      <c r="S889" s="258"/>
      <c r="T889" s="259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60" t="s">
        <v>136</v>
      </c>
      <c r="AU889" s="260" t="s">
        <v>79</v>
      </c>
      <c r="AV889" s="15" t="s">
        <v>77</v>
      </c>
      <c r="AW889" s="15" t="s">
        <v>33</v>
      </c>
      <c r="AX889" s="15" t="s">
        <v>72</v>
      </c>
      <c r="AY889" s="260" t="s">
        <v>123</v>
      </c>
    </row>
    <row r="890" s="13" customFormat="1">
      <c r="A890" s="13"/>
      <c r="B890" s="219"/>
      <c r="C890" s="220"/>
      <c r="D890" s="212" t="s">
        <v>136</v>
      </c>
      <c r="E890" s="221" t="s">
        <v>19</v>
      </c>
      <c r="F890" s="222" t="s">
        <v>1244</v>
      </c>
      <c r="G890" s="220"/>
      <c r="H890" s="223">
        <v>0.29999999999999999</v>
      </c>
      <c r="I890" s="224"/>
      <c r="J890" s="220"/>
      <c r="K890" s="220"/>
      <c r="L890" s="225"/>
      <c r="M890" s="226"/>
      <c r="N890" s="227"/>
      <c r="O890" s="227"/>
      <c r="P890" s="227"/>
      <c r="Q890" s="227"/>
      <c r="R890" s="227"/>
      <c r="S890" s="227"/>
      <c r="T890" s="228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29" t="s">
        <v>136</v>
      </c>
      <c r="AU890" s="229" t="s">
        <v>79</v>
      </c>
      <c r="AV890" s="13" t="s">
        <v>79</v>
      </c>
      <c r="AW890" s="13" t="s">
        <v>33</v>
      </c>
      <c r="AX890" s="13" t="s">
        <v>72</v>
      </c>
      <c r="AY890" s="229" t="s">
        <v>123</v>
      </c>
    </row>
    <row r="891" s="14" customFormat="1">
      <c r="A891" s="14"/>
      <c r="B891" s="230"/>
      <c r="C891" s="231"/>
      <c r="D891" s="212" t="s">
        <v>136</v>
      </c>
      <c r="E891" s="232" t="s">
        <v>19</v>
      </c>
      <c r="F891" s="233" t="s">
        <v>139</v>
      </c>
      <c r="G891" s="231"/>
      <c r="H891" s="234">
        <v>13.9</v>
      </c>
      <c r="I891" s="235"/>
      <c r="J891" s="231"/>
      <c r="K891" s="231"/>
      <c r="L891" s="236"/>
      <c r="M891" s="237"/>
      <c r="N891" s="238"/>
      <c r="O891" s="238"/>
      <c r="P891" s="238"/>
      <c r="Q891" s="238"/>
      <c r="R891" s="238"/>
      <c r="S891" s="238"/>
      <c r="T891" s="239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40" t="s">
        <v>136</v>
      </c>
      <c r="AU891" s="240" t="s">
        <v>79</v>
      </c>
      <c r="AV891" s="14" t="s">
        <v>130</v>
      </c>
      <c r="AW891" s="14" t="s">
        <v>33</v>
      </c>
      <c r="AX891" s="14" t="s">
        <v>77</v>
      </c>
      <c r="AY891" s="240" t="s">
        <v>123</v>
      </c>
    </row>
    <row r="892" s="2" customFormat="1" ht="24.15" customHeight="1">
      <c r="A892" s="40"/>
      <c r="B892" s="41"/>
      <c r="C892" s="199" t="s">
        <v>1245</v>
      </c>
      <c r="D892" s="199" t="s">
        <v>125</v>
      </c>
      <c r="E892" s="200" t="s">
        <v>1246</v>
      </c>
      <c r="F892" s="201" t="s">
        <v>1247</v>
      </c>
      <c r="G892" s="202" t="s">
        <v>200</v>
      </c>
      <c r="H892" s="203">
        <v>13.9</v>
      </c>
      <c r="I892" s="204"/>
      <c r="J892" s="205">
        <f>ROUND(I892*H892,2)</f>
        <v>0</v>
      </c>
      <c r="K892" s="201" t="s">
        <v>129</v>
      </c>
      <c r="L892" s="46"/>
      <c r="M892" s="206" t="s">
        <v>19</v>
      </c>
      <c r="N892" s="207" t="s">
        <v>43</v>
      </c>
      <c r="O892" s="86"/>
      <c r="P892" s="208">
        <f>O892*H892</f>
        <v>0</v>
      </c>
      <c r="Q892" s="208">
        <v>0.00011</v>
      </c>
      <c r="R892" s="208">
        <f>Q892*H892</f>
        <v>0.0015290000000000002</v>
      </c>
      <c r="S892" s="208">
        <v>0</v>
      </c>
      <c r="T892" s="209">
        <f>S892*H892</f>
        <v>0</v>
      </c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R892" s="210" t="s">
        <v>228</v>
      </c>
      <c r="AT892" s="210" t="s">
        <v>125</v>
      </c>
      <c r="AU892" s="210" t="s">
        <v>79</v>
      </c>
      <c r="AY892" s="19" t="s">
        <v>123</v>
      </c>
      <c r="BE892" s="211">
        <f>IF(N892="základní",J892,0)</f>
        <v>0</v>
      </c>
      <c r="BF892" s="211">
        <f>IF(N892="snížená",J892,0)</f>
        <v>0</v>
      </c>
      <c r="BG892" s="211">
        <f>IF(N892="zákl. přenesená",J892,0)</f>
        <v>0</v>
      </c>
      <c r="BH892" s="211">
        <f>IF(N892="sníž. přenesená",J892,0)</f>
        <v>0</v>
      </c>
      <c r="BI892" s="211">
        <f>IF(N892="nulová",J892,0)</f>
        <v>0</v>
      </c>
      <c r="BJ892" s="19" t="s">
        <v>77</v>
      </c>
      <c r="BK892" s="211">
        <f>ROUND(I892*H892,2)</f>
        <v>0</v>
      </c>
      <c r="BL892" s="19" t="s">
        <v>228</v>
      </c>
      <c r="BM892" s="210" t="s">
        <v>1248</v>
      </c>
    </row>
    <row r="893" s="2" customFormat="1">
      <c r="A893" s="40"/>
      <c r="B893" s="41"/>
      <c r="C893" s="42"/>
      <c r="D893" s="212" t="s">
        <v>132</v>
      </c>
      <c r="E893" s="42"/>
      <c r="F893" s="213" t="s">
        <v>1249</v>
      </c>
      <c r="G893" s="42"/>
      <c r="H893" s="42"/>
      <c r="I893" s="214"/>
      <c r="J893" s="42"/>
      <c r="K893" s="42"/>
      <c r="L893" s="46"/>
      <c r="M893" s="215"/>
      <c r="N893" s="216"/>
      <c r="O893" s="86"/>
      <c r="P893" s="86"/>
      <c r="Q893" s="86"/>
      <c r="R893" s="86"/>
      <c r="S893" s="86"/>
      <c r="T893" s="87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T893" s="19" t="s">
        <v>132</v>
      </c>
      <c r="AU893" s="19" t="s">
        <v>79</v>
      </c>
    </row>
    <row r="894" s="2" customFormat="1">
      <c r="A894" s="40"/>
      <c r="B894" s="41"/>
      <c r="C894" s="42"/>
      <c r="D894" s="217" t="s">
        <v>134</v>
      </c>
      <c r="E894" s="42"/>
      <c r="F894" s="218" t="s">
        <v>1250</v>
      </c>
      <c r="G894" s="42"/>
      <c r="H894" s="42"/>
      <c r="I894" s="214"/>
      <c r="J894" s="42"/>
      <c r="K894" s="42"/>
      <c r="L894" s="46"/>
      <c r="M894" s="215"/>
      <c r="N894" s="216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9" t="s">
        <v>134</v>
      </c>
      <c r="AU894" s="19" t="s">
        <v>79</v>
      </c>
    </row>
    <row r="895" s="2" customFormat="1" ht="24.15" customHeight="1">
      <c r="A895" s="40"/>
      <c r="B895" s="41"/>
      <c r="C895" s="199" t="s">
        <v>1251</v>
      </c>
      <c r="D895" s="199" t="s">
        <v>125</v>
      </c>
      <c r="E895" s="200" t="s">
        <v>1252</v>
      </c>
      <c r="F895" s="201" t="s">
        <v>1253</v>
      </c>
      <c r="G895" s="202" t="s">
        <v>200</v>
      </c>
      <c r="H895" s="203">
        <v>13.9</v>
      </c>
      <c r="I895" s="204"/>
      <c r="J895" s="205">
        <f>ROUND(I895*H895,2)</f>
        <v>0</v>
      </c>
      <c r="K895" s="201" t="s">
        <v>129</v>
      </c>
      <c r="L895" s="46"/>
      <c r="M895" s="206" t="s">
        <v>19</v>
      </c>
      <c r="N895" s="207" t="s">
        <v>43</v>
      </c>
      <c r="O895" s="86"/>
      <c r="P895" s="208">
        <f>O895*H895</f>
        <v>0</v>
      </c>
      <c r="Q895" s="208">
        <v>0.00013999999999999999</v>
      </c>
      <c r="R895" s="208">
        <f>Q895*H895</f>
        <v>0.0019459999999999998</v>
      </c>
      <c r="S895" s="208">
        <v>0</v>
      </c>
      <c r="T895" s="209">
        <f>S895*H895</f>
        <v>0</v>
      </c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R895" s="210" t="s">
        <v>228</v>
      </c>
      <c r="AT895" s="210" t="s">
        <v>125</v>
      </c>
      <c r="AU895" s="210" t="s">
        <v>79</v>
      </c>
      <c r="AY895" s="19" t="s">
        <v>123</v>
      </c>
      <c r="BE895" s="211">
        <f>IF(N895="základní",J895,0)</f>
        <v>0</v>
      </c>
      <c r="BF895" s="211">
        <f>IF(N895="snížená",J895,0)</f>
        <v>0</v>
      </c>
      <c r="BG895" s="211">
        <f>IF(N895="zákl. přenesená",J895,0)</f>
        <v>0</v>
      </c>
      <c r="BH895" s="211">
        <f>IF(N895="sníž. přenesená",J895,0)</f>
        <v>0</v>
      </c>
      <c r="BI895" s="211">
        <f>IF(N895="nulová",J895,0)</f>
        <v>0</v>
      </c>
      <c r="BJ895" s="19" t="s">
        <v>77</v>
      </c>
      <c r="BK895" s="211">
        <f>ROUND(I895*H895,2)</f>
        <v>0</v>
      </c>
      <c r="BL895" s="19" t="s">
        <v>228</v>
      </c>
      <c r="BM895" s="210" t="s">
        <v>1254</v>
      </c>
    </row>
    <row r="896" s="2" customFormat="1">
      <c r="A896" s="40"/>
      <c r="B896" s="41"/>
      <c r="C896" s="42"/>
      <c r="D896" s="212" t="s">
        <v>132</v>
      </c>
      <c r="E896" s="42"/>
      <c r="F896" s="213" t="s">
        <v>1255</v>
      </c>
      <c r="G896" s="42"/>
      <c r="H896" s="42"/>
      <c r="I896" s="214"/>
      <c r="J896" s="42"/>
      <c r="K896" s="42"/>
      <c r="L896" s="46"/>
      <c r="M896" s="215"/>
      <c r="N896" s="216"/>
      <c r="O896" s="86"/>
      <c r="P896" s="86"/>
      <c r="Q896" s="86"/>
      <c r="R896" s="86"/>
      <c r="S896" s="86"/>
      <c r="T896" s="87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T896" s="19" t="s">
        <v>132</v>
      </c>
      <c r="AU896" s="19" t="s">
        <v>79</v>
      </c>
    </row>
    <row r="897" s="2" customFormat="1">
      <c r="A897" s="40"/>
      <c r="B897" s="41"/>
      <c r="C897" s="42"/>
      <c r="D897" s="217" t="s">
        <v>134</v>
      </c>
      <c r="E897" s="42"/>
      <c r="F897" s="218" t="s">
        <v>1256</v>
      </c>
      <c r="G897" s="42"/>
      <c r="H897" s="42"/>
      <c r="I897" s="214"/>
      <c r="J897" s="42"/>
      <c r="K897" s="42"/>
      <c r="L897" s="46"/>
      <c r="M897" s="215"/>
      <c r="N897" s="216"/>
      <c r="O897" s="86"/>
      <c r="P897" s="86"/>
      <c r="Q897" s="86"/>
      <c r="R897" s="86"/>
      <c r="S897" s="86"/>
      <c r="T897" s="87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T897" s="19" t="s">
        <v>134</v>
      </c>
      <c r="AU897" s="19" t="s">
        <v>79</v>
      </c>
    </row>
    <row r="898" s="2" customFormat="1" ht="24.15" customHeight="1">
      <c r="A898" s="40"/>
      <c r="B898" s="41"/>
      <c r="C898" s="199" t="s">
        <v>1257</v>
      </c>
      <c r="D898" s="199" t="s">
        <v>125</v>
      </c>
      <c r="E898" s="200" t="s">
        <v>1258</v>
      </c>
      <c r="F898" s="201" t="s">
        <v>1259</v>
      </c>
      <c r="G898" s="202" t="s">
        <v>200</v>
      </c>
      <c r="H898" s="203">
        <v>13.9</v>
      </c>
      <c r="I898" s="204"/>
      <c r="J898" s="205">
        <f>ROUND(I898*H898,2)</f>
        <v>0</v>
      </c>
      <c r="K898" s="201" t="s">
        <v>129</v>
      </c>
      <c r="L898" s="46"/>
      <c r="M898" s="206" t="s">
        <v>19</v>
      </c>
      <c r="N898" s="207" t="s">
        <v>43</v>
      </c>
      <c r="O898" s="86"/>
      <c r="P898" s="208">
        <f>O898*H898</f>
        <v>0</v>
      </c>
      <c r="Q898" s="208">
        <v>0.00012</v>
      </c>
      <c r="R898" s="208">
        <f>Q898*H898</f>
        <v>0.001668</v>
      </c>
      <c r="S898" s="208">
        <v>0</v>
      </c>
      <c r="T898" s="209">
        <f>S898*H898</f>
        <v>0</v>
      </c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R898" s="210" t="s">
        <v>228</v>
      </c>
      <c r="AT898" s="210" t="s">
        <v>125</v>
      </c>
      <c r="AU898" s="210" t="s">
        <v>79</v>
      </c>
      <c r="AY898" s="19" t="s">
        <v>123</v>
      </c>
      <c r="BE898" s="211">
        <f>IF(N898="základní",J898,0)</f>
        <v>0</v>
      </c>
      <c r="BF898" s="211">
        <f>IF(N898="snížená",J898,0)</f>
        <v>0</v>
      </c>
      <c r="BG898" s="211">
        <f>IF(N898="zákl. přenesená",J898,0)</f>
        <v>0</v>
      </c>
      <c r="BH898" s="211">
        <f>IF(N898="sníž. přenesená",J898,0)</f>
        <v>0</v>
      </c>
      <c r="BI898" s="211">
        <f>IF(N898="nulová",J898,0)</f>
        <v>0</v>
      </c>
      <c r="BJ898" s="19" t="s">
        <v>77</v>
      </c>
      <c r="BK898" s="211">
        <f>ROUND(I898*H898,2)</f>
        <v>0</v>
      </c>
      <c r="BL898" s="19" t="s">
        <v>228</v>
      </c>
      <c r="BM898" s="210" t="s">
        <v>1260</v>
      </c>
    </row>
    <row r="899" s="2" customFormat="1">
      <c r="A899" s="40"/>
      <c r="B899" s="41"/>
      <c r="C899" s="42"/>
      <c r="D899" s="212" t="s">
        <v>132</v>
      </c>
      <c r="E899" s="42"/>
      <c r="F899" s="213" t="s">
        <v>1261</v>
      </c>
      <c r="G899" s="42"/>
      <c r="H899" s="42"/>
      <c r="I899" s="214"/>
      <c r="J899" s="42"/>
      <c r="K899" s="42"/>
      <c r="L899" s="46"/>
      <c r="M899" s="215"/>
      <c r="N899" s="216"/>
      <c r="O899" s="86"/>
      <c r="P899" s="86"/>
      <c r="Q899" s="86"/>
      <c r="R899" s="86"/>
      <c r="S899" s="86"/>
      <c r="T899" s="87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T899" s="19" t="s">
        <v>132</v>
      </c>
      <c r="AU899" s="19" t="s">
        <v>79</v>
      </c>
    </row>
    <row r="900" s="2" customFormat="1">
      <c r="A900" s="40"/>
      <c r="B900" s="41"/>
      <c r="C900" s="42"/>
      <c r="D900" s="217" t="s">
        <v>134</v>
      </c>
      <c r="E900" s="42"/>
      <c r="F900" s="218" t="s">
        <v>1262</v>
      </c>
      <c r="G900" s="42"/>
      <c r="H900" s="42"/>
      <c r="I900" s="214"/>
      <c r="J900" s="42"/>
      <c r="K900" s="42"/>
      <c r="L900" s="46"/>
      <c r="M900" s="215"/>
      <c r="N900" s="216"/>
      <c r="O900" s="86"/>
      <c r="P900" s="86"/>
      <c r="Q900" s="86"/>
      <c r="R900" s="86"/>
      <c r="S900" s="86"/>
      <c r="T900" s="87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19" t="s">
        <v>134</v>
      </c>
      <c r="AU900" s="19" t="s">
        <v>79</v>
      </c>
    </row>
    <row r="901" s="2" customFormat="1" ht="24.15" customHeight="1">
      <c r="A901" s="40"/>
      <c r="B901" s="41"/>
      <c r="C901" s="199" t="s">
        <v>1263</v>
      </c>
      <c r="D901" s="199" t="s">
        <v>125</v>
      </c>
      <c r="E901" s="200" t="s">
        <v>1264</v>
      </c>
      <c r="F901" s="201" t="s">
        <v>1265</v>
      </c>
      <c r="G901" s="202" t="s">
        <v>200</v>
      </c>
      <c r="H901" s="203">
        <v>13.9</v>
      </c>
      <c r="I901" s="204"/>
      <c r="J901" s="205">
        <f>ROUND(I901*H901,2)</f>
        <v>0</v>
      </c>
      <c r="K901" s="201" t="s">
        <v>129</v>
      </c>
      <c r="L901" s="46"/>
      <c r="M901" s="206" t="s">
        <v>19</v>
      </c>
      <c r="N901" s="207" t="s">
        <v>43</v>
      </c>
      <c r="O901" s="86"/>
      <c r="P901" s="208">
        <f>O901*H901</f>
        <v>0</v>
      </c>
      <c r="Q901" s="208">
        <v>0.00012</v>
      </c>
      <c r="R901" s="208">
        <f>Q901*H901</f>
        <v>0.001668</v>
      </c>
      <c r="S901" s="208">
        <v>0</v>
      </c>
      <c r="T901" s="209">
        <f>S901*H901</f>
        <v>0</v>
      </c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R901" s="210" t="s">
        <v>228</v>
      </c>
      <c r="AT901" s="210" t="s">
        <v>125</v>
      </c>
      <c r="AU901" s="210" t="s">
        <v>79</v>
      </c>
      <c r="AY901" s="19" t="s">
        <v>123</v>
      </c>
      <c r="BE901" s="211">
        <f>IF(N901="základní",J901,0)</f>
        <v>0</v>
      </c>
      <c r="BF901" s="211">
        <f>IF(N901="snížená",J901,0)</f>
        <v>0</v>
      </c>
      <c r="BG901" s="211">
        <f>IF(N901="zákl. přenesená",J901,0)</f>
        <v>0</v>
      </c>
      <c r="BH901" s="211">
        <f>IF(N901="sníž. přenesená",J901,0)</f>
        <v>0</v>
      </c>
      <c r="BI901" s="211">
        <f>IF(N901="nulová",J901,0)</f>
        <v>0</v>
      </c>
      <c r="BJ901" s="19" t="s">
        <v>77</v>
      </c>
      <c r="BK901" s="211">
        <f>ROUND(I901*H901,2)</f>
        <v>0</v>
      </c>
      <c r="BL901" s="19" t="s">
        <v>228</v>
      </c>
      <c r="BM901" s="210" t="s">
        <v>1266</v>
      </c>
    </row>
    <row r="902" s="2" customFormat="1">
      <c r="A902" s="40"/>
      <c r="B902" s="41"/>
      <c r="C902" s="42"/>
      <c r="D902" s="212" t="s">
        <v>132</v>
      </c>
      <c r="E902" s="42"/>
      <c r="F902" s="213" t="s">
        <v>1267</v>
      </c>
      <c r="G902" s="42"/>
      <c r="H902" s="42"/>
      <c r="I902" s="214"/>
      <c r="J902" s="42"/>
      <c r="K902" s="42"/>
      <c r="L902" s="46"/>
      <c r="M902" s="215"/>
      <c r="N902" s="216"/>
      <c r="O902" s="86"/>
      <c r="P902" s="86"/>
      <c r="Q902" s="86"/>
      <c r="R902" s="86"/>
      <c r="S902" s="86"/>
      <c r="T902" s="87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T902" s="19" t="s">
        <v>132</v>
      </c>
      <c r="AU902" s="19" t="s">
        <v>79</v>
      </c>
    </row>
    <row r="903" s="2" customFormat="1">
      <c r="A903" s="40"/>
      <c r="B903" s="41"/>
      <c r="C903" s="42"/>
      <c r="D903" s="217" t="s">
        <v>134</v>
      </c>
      <c r="E903" s="42"/>
      <c r="F903" s="218" t="s">
        <v>1268</v>
      </c>
      <c r="G903" s="42"/>
      <c r="H903" s="42"/>
      <c r="I903" s="214"/>
      <c r="J903" s="42"/>
      <c r="K903" s="42"/>
      <c r="L903" s="46"/>
      <c r="M903" s="215"/>
      <c r="N903" s="216"/>
      <c r="O903" s="86"/>
      <c r="P903" s="86"/>
      <c r="Q903" s="86"/>
      <c r="R903" s="86"/>
      <c r="S903" s="86"/>
      <c r="T903" s="87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T903" s="19" t="s">
        <v>134</v>
      </c>
      <c r="AU903" s="19" t="s">
        <v>79</v>
      </c>
    </row>
    <row r="904" s="12" customFormat="1" ht="25.92" customHeight="1">
      <c r="A904" s="12"/>
      <c r="B904" s="183"/>
      <c r="C904" s="184"/>
      <c r="D904" s="185" t="s">
        <v>71</v>
      </c>
      <c r="E904" s="186" t="s">
        <v>1269</v>
      </c>
      <c r="F904" s="186" t="s">
        <v>1270</v>
      </c>
      <c r="G904" s="184"/>
      <c r="H904" s="184"/>
      <c r="I904" s="187"/>
      <c r="J904" s="188">
        <f>BK904</f>
        <v>0</v>
      </c>
      <c r="K904" s="184"/>
      <c r="L904" s="189"/>
      <c r="M904" s="190"/>
      <c r="N904" s="191"/>
      <c r="O904" s="191"/>
      <c r="P904" s="192">
        <f>P905+P909+P913+P917</f>
        <v>0</v>
      </c>
      <c r="Q904" s="191"/>
      <c r="R904" s="192">
        <f>R905+R909+R913+R917</f>
        <v>0</v>
      </c>
      <c r="S904" s="191"/>
      <c r="T904" s="193">
        <f>T905+T909+T913+T917</f>
        <v>0</v>
      </c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R904" s="194" t="s">
        <v>157</v>
      </c>
      <c r="AT904" s="195" t="s">
        <v>71</v>
      </c>
      <c r="AU904" s="195" t="s">
        <v>72</v>
      </c>
      <c r="AY904" s="194" t="s">
        <v>123</v>
      </c>
      <c r="BK904" s="196">
        <f>BK905+BK909+BK913+BK917</f>
        <v>0</v>
      </c>
    </row>
    <row r="905" s="12" customFormat="1" ht="22.8" customHeight="1">
      <c r="A905" s="12"/>
      <c r="B905" s="183"/>
      <c r="C905" s="184"/>
      <c r="D905" s="185" t="s">
        <v>71</v>
      </c>
      <c r="E905" s="197" t="s">
        <v>1271</v>
      </c>
      <c r="F905" s="197" t="s">
        <v>1272</v>
      </c>
      <c r="G905" s="184"/>
      <c r="H905" s="184"/>
      <c r="I905" s="187"/>
      <c r="J905" s="198">
        <f>BK905</f>
        <v>0</v>
      </c>
      <c r="K905" s="184"/>
      <c r="L905" s="189"/>
      <c r="M905" s="190"/>
      <c r="N905" s="191"/>
      <c r="O905" s="191"/>
      <c r="P905" s="192">
        <f>SUM(P906:P908)</f>
        <v>0</v>
      </c>
      <c r="Q905" s="191"/>
      <c r="R905" s="192">
        <f>SUM(R906:R908)</f>
        <v>0</v>
      </c>
      <c r="S905" s="191"/>
      <c r="T905" s="193">
        <f>SUM(T906:T908)</f>
        <v>0</v>
      </c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R905" s="194" t="s">
        <v>157</v>
      </c>
      <c r="AT905" s="195" t="s">
        <v>71</v>
      </c>
      <c r="AU905" s="195" t="s">
        <v>77</v>
      </c>
      <c r="AY905" s="194" t="s">
        <v>123</v>
      </c>
      <c r="BK905" s="196">
        <f>SUM(BK906:BK908)</f>
        <v>0</v>
      </c>
    </row>
    <row r="906" s="2" customFormat="1" ht="16.5" customHeight="1">
      <c r="A906" s="40"/>
      <c r="B906" s="41"/>
      <c r="C906" s="199" t="s">
        <v>1273</v>
      </c>
      <c r="D906" s="199" t="s">
        <v>125</v>
      </c>
      <c r="E906" s="200" t="s">
        <v>1274</v>
      </c>
      <c r="F906" s="201" t="s">
        <v>1272</v>
      </c>
      <c r="G906" s="202" t="s">
        <v>1275</v>
      </c>
      <c r="H906" s="203">
        <v>1</v>
      </c>
      <c r="I906" s="204"/>
      <c r="J906" s="205">
        <f>ROUND(I906*H906,2)</f>
        <v>0</v>
      </c>
      <c r="K906" s="201" t="s">
        <v>129</v>
      </c>
      <c r="L906" s="46"/>
      <c r="M906" s="206" t="s">
        <v>19</v>
      </c>
      <c r="N906" s="207" t="s">
        <v>43</v>
      </c>
      <c r="O906" s="86"/>
      <c r="P906" s="208">
        <f>O906*H906</f>
        <v>0</v>
      </c>
      <c r="Q906" s="208">
        <v>0</v>
      </c>
      <c r="R906" s="208">
        <f>Q906*H906</f>
        <v>0</v>
      </c>
      <c r="S906" s="208">
        <v>0</v>
      </c>
      <c r="T906" s="209">
        <f>S906*H906</f>
        <v>0</v>
      </c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R906" s="210" t="s">
        <v>1276</v>
      </c>
      <c r="AT906" s="210" t="s">
        <v>125</v>
      </c>
      <c r="AU906" s="210" t="s">
        <v>79</v>
      </c>
      <c r="AY906" s="19" t="s">
        <v>123</v>
      </c>
      <c r="BE906" s="211">
        <f>IF(N906="základní",J906,0)</f>
        <v>0</v>
      </c>
      <c r="BF906" s="211">
        <f>IF(N906="snížená",J906,0)</f>
        <v>0</v>
      </c>
      <c r="BG906" s="211">
        <f>IF(N906="zákl. přenesená",J906,0)</f>
        <v>0</v>
      </c>
      <c r="BH906" s="211">
        <f>IF(N906="sníž. přenesená",J906,0)</f>
        <v>0</v>
      </c>
      <c r="BI906" s="211">
        <f>IF(N906="nulová",J906,0)</f>
        <v>0</v>
      </c>
      <c r="BJ906" s="19" t="s">
        <v>77</v>
      </c>
      <c r="BK906" s="211">
        <f>ROUND(I906*H906,2)</f>
        <v>0</v>
      </c>
      <c r="BL906" s="19" t="s">
        <v>1276</v>
      </c>
      <c r="BM906" s="210" t="s">
        <v>1277</v>
      </c>
    </row>
    <row r="907" s="2" customFormat="1">
      <c r="A907" s="40"/>
      <c r="B907" s="41"/>
      <c r="C907" s="42"/>
      <c r="D907" s="212" t="s">
        <v>132</v>
      </c>
      <c r="E907" s="42"/>
      <c r="F907" s="213" t="s">
        <v>1272</v>
      </c>
      <c r="G907" s="42"/>
      <c r="H907" s="42"/>
      <c r="I907" s="214"/>
      <c r="J907" s="42"/>
      <c r="K907" s="42"/>
      <c r="L907" s="46"/>
      <c r="M907" s="215"/>
      <c r="N907" s="216"/>
      <c r="O907" s="86"/>
      <c r="P907" s="86"/>
      <c r="Q907" s="86"/>
      <c r="R907" s="86"/>
      <c r="S907" s="86"/>
      <c r="T907" s="87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T907" s="19" t="s">
        <v>132</v>
      </c>
      <c r="AU907" s="19" t="s">
        <v>79</v>
      </c>
    </row>
    <row r="908" s="2" customFormat="1">
      <c r="A908" s="40"/>
      <c r="B908" s="41"/>
      <c r="C908" s="42"/>
      <c r="D908" s="217" t="s">
        <v>134</v>
      </c>
      <c r="E908" s="42"/>
      <c r="F908" s="218" t="s">
        <v>1278</v>
      </c>
      <c r="G908" s="42"/>
      <c r="H908" s="42"/>
      <c r="I908" s="214"/>
      <c r="J908" s="42"/>
      <c r="K908" s="42"/>
      <c r="L908" s="46"/>
      <c r="M908" s="215"/>
      <c r="N908" s="216"/>
      <c r="O908" s="86"/>
      <c r="P908" s="86"/>
      <c r="Q908" s="86"/>
      <c r="R908" s="86"/>
      <c r="S908" s="86"/>
      <c r="T908" s="87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T908" s="19" t="s">
        <v>134</v>
      </c>
      <c r="AU908" s="19" t="s">
        <v>79</v>
      </c>
    </row>
    <row r="909" s="12" customFormat="1" ht="22.8" customHeight="1">
      <c r="A909" s="12"/>
      <c r="B909" s="183"/>
      <c r="C909" s="184"/>
      <c r="D909" s="185" t="s">
        <v>71</v>
      </c>
      <c r="E909" s="197" t="s">
        <v>1279</v>
      </c>
      <c r="F909" s="197" t="s">
        <v>1280</v>
      </c>
      <c r="G909" s="184"/>
      <c r="H909" s="184"/>
      <c r="I909" s="187"/>
      <c r="J909" s="198">
        <f>BK909</f>
        <v>0</v>
      </c>
      <c r="K909" s="184"/>
      <c r="L909" s="189"/>
      <c r="M909" s="190"/>
      <c r="N909" s="191"/>
      <c r="O909" s="191"/>
      <c r="P909" s="192">
        <f>SUM(P910:P912)</f>
        <v>0</v>
      </c>
      <c r="Q909" s="191"/>
      <c r="R909" s="192">
        <f>SUM(R910:R912)</f>
        <v>0</v>
      </c>
      <c r="S909" s="191"/>
      <c r="T909" s="193">
        <f>SUM(T910:T912)</f>
        <v>0</v>
      </c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R909" s="194" t="s">
        <v>157</v>
      </c>
      <c r="AT909" s="195" t="s">
        <v>71</v>
      </c>
      <c r="AU909" s="195" t="s">
        <v>77</v>
      </c>
      <c r="AY909" s="194" t="s">
        <v>123</v>
      </c>
      <c r="BK909" s="196">
        <f>SUM(BK910:BK912)</f>
        <v>0</v>
      </c>
    </row>
    <row r="910" s="2" customFormat="1" ht="16.5" customHeight="1">
      <c r="A910" s="40"/>
      <c r="B910" s="41"/>
      <c r="C910" s="199" t="s">
        <v>1281</v>
      </c>
      <c r="D910" s="199" t="s">
        <v>125</v>
      </c>
      <c r="E910" s="200" t="s">
        <v>1282</v>
      </c>
      <c r="F910" s="201" t="s">
        <v>1283</v>
      </c>
      <c r="G910" s="202" t="s">
        <v>1275</v>
      </c>
      <c r="H910" s="203">
        <v>1</v>
      </c>
      <c r="I910" s="204"/>
      <c r="J910" s="205">
        <f>ROUND(I910*H910,2)</f>
        <v>0</v>
      </c>
      <c r="K910" s="201" t="s">
        <v>129</v>
      </c>
      <c r="L910" s="46"/>
      <c r="M910" s="206" t="s">
        <v>19</v>
      </c>
      <c r="N910" s="207" t="s">
        <v>43</v>
      </c>
      <c r="O910" s="86"/>
      <c r="P910" s="208">
        <f>O910*H910</f>
        <v>0</v>
      </c>
      <c r="Q910" s="208">
        <v>0</v>
      </c>
      <c r="R910" s="208">
        <f>Q910*H910</f>
        <v>0</v>
      </c>
      <c r="S910" s="208">
        <v>0</v>
      </c>
      <c r="T910" s="209">
        <f>S910*H910</f>
        <v>0</v>
      </c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R910" s="210" t="s">
        <v>1276</v>
      </c>
      <c r="AT910" s="210" t="s">
        <v>125</v>
      </c>
      <c r="AU910" s="210" t="s">
        <v>79</v>
      </c>
      <c r="AY910" s="19" t="s">
        <v>123</v>
      </c>
      <c r="BE910" s="211">
        <f>IF(N910="základní",J910,0)</f>
        <v>0</v>
      </c>
      <c r="BF910" s="211">
        <f>IF(N910="snížená",J910,0)</f>
        <v>0</v>
      </c>
      <c r="BG910" s="211">
        <f>IF(N910="zákl. přenesená",J910,0)</f>
        <v>0</v>
      </c>
      <c r="BH910" s="211">
        <f>IF(N910="sníž. přenesená",J910,0)</f>
        <v>0</v>
      </c>
      <c r="BI910" s="211">
        <f>IF(N910="nulová",J910,0)</f>
        <v>0</v>
      </c>
      <c r="BJ910" s="19" t="s">
        <v>77</v>
      </c>
      <c r="BK910" s="211">
        <f>ROUND(I910*H910,2)</f>
        <v>0</v>
      </c>
      <c r="BL910" s="19" t="s">
        <v>1276</v>
      </c>
      <c r="BM910" s="210" t="s">
        <v>1284</v>
      </c>
    </row>
    <row r="911" s="2" customFormat="1">
      <c r="A911" s="40"/>
      <c r="B911" s="41"/>
      <c r="C911" s="42"/>
      <c r="D911" s="212" t="s">
        <v>132</v>
      </c>
      <c r="E911" s="42"/>
      <c r="F911" s="213" t="s">
        <v>1283</v>
      </c>
      <c r="G911" s="42"/>
      <c r="H911" s="42"/>
      <c r="I911" s="214"/>
      <c r="J911" s="42"/>
      <c r="K911" s="42"/>
      <c r="L911" s="46"/>
      <c r="M911" s="215"/>
      <c r="N911" s="216"/>
      <c r="O911" s="86"/>
      <c r="P911" s="86"/>
      <c r="Q911" s="86"/>
      <c r="R911" s="86"/>
      <c r="S911" s="86"/>
      <c r="T911" s="87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T911" s="19" t="s">
        <v>132</v>
      </c>
      <c r="AU911" s="19" t="s">
        <v>79</v>
      </c>
    </row>
    <row r="912" s="2" customFormat="1">
      <c r="A912" s="40"/>
      <c r="B912" s="41"/>
      <c r="C912" s="42"/>
      <c r="D912" s="217" t="s">
        <v>134</v>
      </c>
      <c r="E912" s="42"/>
      <c r="F912" s="218" t="s">
        <v>1285</v>
      </c>
      <c r="G912" s="42"/>
      <c r="H912" s="42"/>
      <c r="I912" s="214"/>
      <c r="J912" s="42"/>
      <c r="K912" s="42"/>
      <c r="L912" s="46"/>
      <c r="M912" s="215"/>
      <c r="N912" s="216"/>
      <c r="O912" s="86"/>
      <c r="P912" s="86"/>
      <c r="Q912" s="86"/>
      <c r="R912" s="86"/>
      <c r="S912" s="86"/>
      <c r="T912" s="87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T912" s="19" t="s">
        <v>134</v>
      </c>
      <c r="AU912" s="19" t="s">
        <v>79</v>
      </c>
    </row>
    <row r="913" s="12" customFormat="1" ht="22.8" customHeight="1">
      <c r="A913" s="12"/>
      <c r="B913" s="183"/>
      <c r="C913" s="184"/>
      <c r="D913" s="185" t="s">
        <v>71</v>
      </c>
      <c r="E913" s="197" t="s">
        <v>1286</v>
      </c>
      <c r="F913" s="197" t="s">
        <v>1287</v>
      </c>
      <c r="G913" s="184"/>
      <c r="H913" s="184"/>
      <c r="I913" s="187"/>
      <c r="J913" s="198">
        <f>BK913</f>
        <v>0</v>
      </c>
      <c r="K913" s="184"/>
      <c r="L913" s="189"/>
      <c r="M913" s="190"/>
      <c r="N913" s="191"/>
      <c r="O913" s="191"/>
      <c r="P913" s="192">
        <f>SUM(P914:P916)</f>
        <v>0</v>
      </c>
      <c r="Q913" s="191"/>
      <c r="R913" s="192">
        <f>SUM(R914:R916)</f>
        <v>0</v>
      </c>
      <c r="S913" s="191"/>
      <c r="T913" s="193">
        <f>SUM(T914:T916)</f>
        <v>0</v>
      </c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R913" s="194" t="s">
        <v>157</v>
      </c>
      <c r="AT913" s="195" t="s">
        <v>71</v>
      </c>
      <c r="AU913" s="195" t="s">
        <v>77</v>
      </c>
      <c r="AY913" s="194" t="s">
        <v>123</v>
      </c>
      <c r="BK913" s="196">
        <f>SUM(BK914:BK916)</f>
        <v>0</v>
      </c>
    </row>
    <row r="914" s="2" customFormat="1" ht="21.75" customHeight="1">
      <c r="A914" s="40"/>
      <c r="B914" s="41"/>
      <c r="C914" s="199" t="s">
        <v>1288</v>
      </c>
      <c r="D914" s="199" t="s">
        <v>125</v>
      </c>
      <c r="E914" s="200" t="s">
        <v>1289</v>
      </c>
      <c r="F914" s="201" t="s">
        <v>1290</v>
      </c>
      <c r="G914" s="202" t="s">
        <v>1275</v>
      </c>
      <c r="H914" s="203">
        <v>1</v>
      </c>
      <c r="I914" s="204"/>
      <c r="J914" s="205">
        <f>ROUND(I914*H914,2)</f>
        <v>0</v>
      </c>
      <c r="K914" s="201" t="s">
        <v>129</v>
      </c>
      <c r="L914" s="46"/>
      <c r="M914" s="206" t="s">
        <v>19</v>
      </c>
      <c r="N914" s="207" t="s">
        <v>43</v>
      </c>
      <c r="O914" s="86"/>
      <c r="P914" s="208">
        <f>O914*H914</f>
        <v>0</v>
      </c>
      <c r="Q914" s="208">
        <v>0</v>
      </c>
      <c r="R914" s="208">
        <f>Q914*H914</f>
        <v>0</v>
      </c>
      <c r="S914" s="208">
        <v>0</v>
      </c>
      <c r="T914" s="209">
        <f>S914*H914</f>
        <v>0</v>
      </c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R914" s="210" t="s">
        <v>1276</v>
      </c>
      <c r="AT914" s="210" t="s">
        <v>125</v>
      </c>
      <c r="AU914" s="210" t="s">
        <v>79</v>
      </c>
      <c r="AY914" s="19" t="s">
        <v>123</v>
      </c>
      <c r="BE914" s="211">
        <f>IF(N914="základní",J914,0)</f>
        <v>0</v>
      </c>
      <c r="BF914" s="211">
        <f>IF(N914="snížená",J914,0)</f>
        <v>0</v>
      </c>
      <c r="BG914" s="211">
        <f>IF(N914="zákl. přenesená",J914,0)</f>
        <v>0</v>
      </c>
      <c r="BH914" s="211">
        <f>IF(N914="sníž. přenesená",J914,0)</f>
        <v>0</v>
      </c>
      <c r="BI914" s="211">
        <f>IF(N914="nulová",J914,0)</f>
        <v>0</v>
      </c>
      <c r="BJ914" s="19" t="s">
        <v>77</v>
      </c>
      <c r="BK914" s="211">
        <f>ROUND(I914*H914,2)</f>
        <v>0</v>
      </c>
      <c r="BL914" s="19" t="s">
        <v>1276</v>
      </c>
      <c r="BM914" s="210" t="s">
        <v>1291</v>
      </c>
    </row>
    <row r="915" s="2" customFormat="1">
      <c r="A915" s="40"/>
      <c r="B915" s="41"/>
      <c r="C915" s="42"/>
      <c r="D915" s="212" t="s">
        <v>132</v>
      </c>
      <c r="E915" s="42"/>
      <c r="F915" s="213" t="s">
        <v>1290</v>
      </c>
      <c r="G915" s="42"/>
      <c r="H915" s="42"/>
      <c r="I915" s="214"/>
      <c r="J915" s="42"/>
      <c r="K915" s="42"/>
      <c r="L915" s="46"/>
      <c r="M915" s="215"/>
      <c r="N915" s="216"/>
      <c r="O915" s="86"/>
      <c r="P915" s="86"/>
      <c r="Q915" s="86"/>
      <c r="R915" s="86"/>
      <c r="S915" s="86"/>
      <c r="T915" s="87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T915" s="19" t="s">
        <v>132</v>
      </c>
      <c r="AU915" s="19" t="s">
        <v>79</v>
      </c>
    </row>
    <row r="916" s="2" customFormat="1">
      <c r="A916" s="40"/>
      <c r="B916" s="41"/>
      <c r="C916" s="42"/>
      <c r="D916" s="217" t="s">
        <v>134</v>
      </c>
      <c r="E916" s="42"/>
      <c r="F916" s="218" t="s">
        <v>1292</v>
      </c>
      <c r="G916" s="42"/>
      <c r="H916" s="42"/>
      <c r="I916" s="214"/>
      <c r="J916" s="42"/>
      <c r="K916" s="42"/>
      <c r="L916" s="46"/>
      <c r="M916" s="215"/>
      <c r="N916" s="216"/>
      <c r="O916" s="86"/>
      <c r="P916" s="86"/>
      <c r="Q916" s="86"/>
      <c r="R916" s="86"/>
      <c r="S916" s="86"/>
      <c r="T916" s="87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T916" s="19" t="s">
        <v>134</v>
      </c>
      <c r="AU916" s="19" t="s">
        <v>79</v>
      </c>
    </row>
    <row r="917" s="12" customFormat="1" ht="22.8" customHeight="1">
      <c r="A917" s="12"/>
      <c r="B917" s="183"/>
      <c r="C917" s="184"/>
      <c r="D917" s="185" t="s">
        <v>71</v>
      </c>
      <c r="E917" s="197" t="s">
        <v>1293</v>
      </c>
      <c r="F917" s="197" t="s">
        <v>1294</v>
      </c>
      <c r="G917" s="184"/>
      <c r="H917" s="184"/>
      <c r="I917" s="187"/>
      <c r="J917" s="198">
        <f>BK917</f>
        <v>0</v>
      </c>
      <c r="K917" s="184"/>
      <c r="L917" s="189"/>
      <c r="M917" s="190"/>
      <c r="N917" s="191"/>
      <c r="O917" s="191"/>
      <c r="P917" s="192">
        <f>SUM(P918:P920)</f>
        <v>0</v>
      </c>
      <c r="Q917" s="191"/>
      <c r="R917" s="192">
        <f>SUM(R918:R920)</f>
        <v>0</v>
      </c>
      <c r="S917" s="191"/>
      <c r="T917" s="193">
        <f>SUM(T918:T920)</f>
        <v>0</v>
      </c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R917" s="194" t="s">
        <v>157</v>
      </c>
      <c r="AT917" s="195" t="s">
        <v>71</v>
      </c>
      <c r="AU917" s="195" t="s">
        <v>77</v>
      </c>
      <c r="AY917" s="194" t="s">
        <v>123</v>
      </c>
      <c r="BK917" s="196">
        <f>SUM(BK918:BK920)</f>
        <v>0</v>
      </c>
    </row>
    <row r="918" s="2" customFormat="1" ht="16.5" customHeight="1">
      <c r="A918" s="40"/>
      <c r="B918" s="41"/>
      <c r="C918" s="199" t="s">
        <v>1295</v>
      </c>
      <c r="D918" s="199" t="s">
        <v>125</v>
      </c>
      <c r="E918" s="200" t="s">
        <v>1296</v>
      </c>
      <c r="F918" s="201" t="s">
        <v>1297</v>
      </c>
      <c r="G918" s="202" t="s">
        <v>1298</v>
      </c>
      <c r="H918" s="203">
        <v>1</v>
      </c>
      <c r="I918" s="204"/>
      <c r="J918" s="205">
        <f>ROUND(I918*H918,2)</f>
        <v>0</v>
      </c>
      <c r="K918" s="201" t="s">
        <v>129</v>
      </c>
      <c r="L918" s="46"/>
      <c r="M918" s="206" t="s">
        <v>19</v>
      </c>
      <c r="N918" s="207" t="s">
        <v>43</v>
      </c>
      <c r="O918" s="86"/>
      <c r="P918" s="208">
        <f>O918*H918</f>
        <v>0</v>
      </c>
      <c r="Q918" s="208">
        <v>0</v>
      </c>
      <c r="R918" s="208">
        <f>Q918*H918</f>
        <v>0</v>
      </c>
      <c r="S918" s="208">
        <v>0</v>
      </c>
      <c r="T918" s="209">
        <f>S918*H918</f>
        <v>0</v>
      </c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R918" s="210" t="s">
        <v>1276</v>
      </c>
      <c r="AT918" s="210" t="s">
        <v>125</v>
      </c>
      <c r="AU918" s="210" t="s">
        <v>79</v>
      </c>
      <c r="AY918" s="19" t="s">
        <v>123</v>
      </c>
      <c r="BE918" s="211">
        <f>IF(N918="základní",J918,0)</f>
        <v>0</v>
      </c>
      <c r="BF918" s="211">
        <f>IF(N918="snížená",J918,0)</f>
        <v>0</v>
      </c>
      <c r="BG918" s="211">
        <f>IF(N918="zákl. přenesená",J918,0)</f>
        <v>0</v>
      </c>
      <c r="BH918" s="211">
        <f>IF(N918="sníž. přenesená",J918,0)</f>
        <v>0</v>
      </c>
      <c r="BI918" s="211">
        <f>IF(N918="nulová",J918,0)</f>
        <v>0</v>
      </c>
      <c r="BJ918" s="19" t="s">
        <v>77</v>
      </c>
      <c r="BK918" s="211">
        <f>ROUND(I918*H918,2)</f>
        <v>0</v>
      </c>
      <c r="BL918" s="19" t="s">
        <v>1276</v>
      </c>
      <c r="BM918" s="210" t="s">
        <v>1299</v>
      </c>
    </row>
    <row r="919" s="2" customFormat="1">
      <c r="A919" s="40"/>
      <c r="B919" s="41"/>
      <c r="C919" s="42"/>
      <c r="D919" s="212" t="s">
        <v>132</v>
      </c>
      <c r="E919" s="42"/>
      <c r="F919" s="213" t="s">
        <v>1297</v>
      </c>
      <c r="G919" s="42"/>
      <c r="H919" s="42"/>
      <c r="I919" s="214"/>
      <c r="J919" s="42"/>
      <c r="K919" s="42"/>
      <c r="L919" s="46"/>
      <c r="M919" s="215"/>
      <c r="N919" s="216"/>
      <c r="O919" s="86"/>
      <c r="P919" s="86"/>
      <c r="Q919" s="86"/>
      <c r="R919" s="86"/>
      <c r="S919" s="86"/>
      <c r="T919" s="87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T919" s="19" t="s">
        <v>132</v>
      </c>
      <c r="AU919" s="19" t="s">
        <v>79</v>
      </c>
    </row>
    <row r="920" s="2" customFormat="1">
      <c r="A920" s="40"/>
      <c r="B920" s="41"/>
      <c r="C920" s="42"/>
      <c r="D920" s="217" t="s">
        <v>134</v>
      </c>
      <c r="E920" s="42"/>
      <c r="F920" s="218" t="s">
        <v>1300</v>
      </c>
      <c r="G920" s="42"/>
      <c r="H920" s="42"/>
      <c r="I920" s="214"/>
      <c r="J920" s="42"/>
      <c r="K920" s="42"/>
      <c r="L920" s="46"/>
      <c r="M920" s="261"/>
      <c r="N920" s="262"/>
      <c r="O920" s="263"/>
      <c r="P920" s="263"/>
      <c r="Q920" s="263"/>
      <c r="R920" s="263"/>
      <c r="S920" s="263"/>
      <c r="T920" s="264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T920" s="19" t="s">
        <v>134</v>
      </c>
      <c r="AU920" s="19" t="s">
        <v>79</v>
      </c>
    </row>
    <row r="921" s="2" customFormat="1" ht="6.96" customHeight="1">
      <c r="A921" s="40"/>
      <c r="B921" s="61"/>
      <c r="C921" s="62"/>
      <c r="D921" s="62"/>
      <c r="E921" s="62"/>
      <c r="F921" s="62"/>
      <c r="G921" s="62"/>
      <c r="H921" s="62"/>
      <c r="I921" s="62"/>
      <c r="J921" s="62"/>
      <c r="K921" s="62"/>
      <c r="L921" s="46"/>
      <c r="M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</row>
  </sheetData>
  <sheetProtection sheet="1" autoFilter="0" formatColumns="0" formatRows="0" objects="1" scenarios="1" spinCount="100000" saltValue="IbVxoQ6g5qzeKU27prumYUlY+drJ+N3qDsyuqwm65nVc+saLg9IxfDl2dQEFYhgnxp0gsex705fbbcIkdiKtcw==" hashValue="VjdmYWUk+CanCQDbHQ6SOZrAhgZ0VDAQPt8Q9qnkLtBGWsm7s6ki5mb6VUj0qYFdBbf9QDdmSt1/H+9NKaX9WQ==" algorithmName="SHA-512" password="CC35"/>
  <autoFilter ref="C95:K920"/>
  <mergeCells count="6">
    <mergeCell ref="E7:H7"/>
    <mergeCell ref="E16:H16"/>
    <mergeCell ref="E25:H25"/>
    <mergeCell ref="E46:H46"/>
    <mergeCell ref="E88:H88"/>
    <mergeCell ref="L2:V2"/>
  </mergeCells>
  <hyperlinks>
    <hyperlink ref="F101" r:id="rId1" display="https://podminky.urs.cz/item/CS_URS_2025_01/132312131"/>
    <hyperlink ref="F107" r:id="rId2" display="https://podminky.urs.cz/item/CS_URS_2025_01/162211321"/>
    <hyperlink ref="F110" r:id="rId3" display="https://podminky.urs.cz/item/CS_URS_2025_01/162211329"/>
    <hyperlink ref="F114" r:id="rId4" display="https://podminky.urs.cz/item/CS_URS_2025_01/162751137"/>
    <hyperlink ref="F117" r:id="rId5" display="https://podminky.urs.cz/item/CS_URS_2025_01/162751139"/>
    <hyperlink ref="F121" r:id="rId6" display="https://podminky.urs.cz/item/CS_URS_2025_01/167111102"/>
    <hyperlink ref="F124" r:id="rId7" display="https://podminky.urs.cz/item/CS_URS_2025_01/171251201"/>
    <hyperlink ref="F127" r:id="rId8" display="https://podminky.urs.cz/item/CS_URS_2025_01/171201231"/>
    <hyperlink ref="F131" r:id="rId9" display="https://podminky.urs.cz/item/CS_URS_2025_01/174111101"/>
    <hyperlink ref="F138" r:id="rId10" display="https://podminky.urs.cz/item/CS_URS_2025_01/181411131"/>
    <hyperlink ref="F145" r:id="rId11" display="https://podminky.urs.cz/item/CS_URS_2025_01/181311103"/>
    <hyperlink ref="F152" r:id="rId12" display="https://podminky.urs.cz/item/CS_URS_2025_01/181913111"/>
    <hyperlink ref="F156" r:id="rId13" display="https://podminky.urs.cz/item/CS_URS_2025_01/340271045"/>
    <hyperlink ref="F163" r:id="rId14" display="https://podminky.urs.cz/item/CS_URS_2025_01/619995001"/>
    <hyperlink ref="F173" r:id="rId15" display="https://podminky.urs.cz/item/CS_URS_2025_01/621131121"/>
    <hyperlink ref="F179" r:id="rId16" display="https://podminky.urs.cz/item/CS_URS_2025_01/621142001"/>
    <hyperlink ref="F185" r:id="rId17" display="https://podminky.urs.cz/item/CS_URS_2025_01/622131121"/>
    <hyperlink ref="F209" r:id="rId18" display="https://podminky.urs.cz/item/CS_URS_2025_01/622142001"/>
    <hyperlink ref="F214" r:id="rId19" display="https://podminky.urs.cz/item/CS_URS_2025_01/622252001"/>
    <hyperlink ref="F223" r:id="rId20" display="https://podminky.urs.cz/item/CS_URS_2025_01/622252002"/>
    <hyperlink ref="F264" r:id="rId21" display="https://podminky.urs.cz/item/CS_URS_2025_01/622151011"/>
    <hyperlink ref="F286" r:id="rId22" display="https://podminky.urs.cz/item/CS_URS_2025_01/622151021"/>
    <hyperlink ref="F294" r:id="rId23" display="https://podminky.urs.cz/item/CS_URS_2025_01/622211031"/>
    <hyperlink ref="F309" r:id="rId24" display="https://podminky.urs.cz/item/CS_URS_2025_01/622212001"/>
    <hyperlink ref="F321" r:id="rId25" display="https://podminky.urs.cz/item/CS_URS_2025_01/622221031"/>
    <hyperlink ref="F339" r:id="rId26" display="https://podminky.urs.cz/item/CS_URS_2025_01/622222001"/>
    <hyperlink ref="F357" r:id="rId27" display="https://podminky.urs.cz/item/CS_URS_2025_01/622511122"/>
    <hyperlink ref="F365" r:id="rId28" display="https://podminky.urs.cz/item/CS_URS_2025_01/622521022"/>
    <hyperlink ref="F387" r:id="rId29" display="https://podminky.urs.cz/item/CS_URS_2025_01/629991011"/>
    <hyperlink ref="F394" r:id="rId30" display="https://podminky.urs.cz/item/CS_URS_2025_01/629995101"/>
    <hyperlink ref="F405" r:id="rId31" display="https://podminky.urs.cz/item/CS_URS_2025_01/637211121"/>
    <hyperlink ref="F409" r:id="rId32" display="https://podminky.urs.cz/item/CS_URS_2025_01/637311122"/>
    <hyperlink ref="F413" r:id="rId33" display="https://podminky.urs.cz/item/CS_URS_2025_01/644941112"/>
    <hyperlink ref="F418" r:id="rId34" display="https://podminky.urs.cz/item/CS_URS_2025_01/644941121"/>
    <hyperlink ref="F424" r:id="rId35" display="https://podminky.urs.cz/item/CS_URS_2025_01/941111121"/>
    <hyperlink ref="F435" r:id="rId36" display="https://podminky.urs.cz/item/CS_URS_2025_01/941111221"/>
    <hyperlink ref="F439" r:id="rId37" display="https://podminky.urs.cz/item/CS_URS_2025_01/941111322"/>
    <hyperlink ref="F442" r:id="rId38" display="https://podminky.urs.cz/item/CS_URS_2025_01/941111821"/>
    <hyperlink ref="F445" r:id="rId39" display="https://podminky.urs.cz/item/CS_URS_2025_01/944511111"/>
    <hyperlink ref="F448" r:id="rId40" display="https://podminky.urs.cz/item/CS_URS_2025_01/944511211"/>
    <hyperlink ref="F451" r:id="rId41" display="https://podminky.urs.cz/item/CS_URS_2025_01/944511811"/>
    <hyperlink ref="F454" r:id="rId42" display="https://podminky.urs.cz/item/CS_URS_2025_01/944711113"/>
    <hyperlink ref="F457" r:id="rId43" display="https://podminky.urs.cz/item/CS_URS_2025_01/944711213"/>
    <hyperlink ref="F461" r:id="rId44" display="https://podminky.urs.cz/item/CS_URS_2025_01/944711813"/>
    <hyperlink ref="F464" r:id="rId45" display="https://podminky.urs.cz/item/CS_URS_2025_01/961044111"/>
    <hyperlink ref="F472" r:id="rId46" display="https://podminky.urs.cz/item/CS_URS_2025_01/961055111"/>
    <hyperlink ref="F479" r:id="rId47" display="https://podminky.urs.cz/item/CS_URS_2025_01/968072559"/>
    <hyperlink ref="F485" r:id="rId48" display="https://podminky.urs.cz/item/CS_URS_2025_01/968082016"/>
    <hyperlink ref="F491" r:id="rId49" display="https://podminky.urs.cz/item/CS_URS_2025_01/968082021"/>
    <hyperlink ref="F497" r:id="rId50" display="https://podminky.urs.cz/item/CS_URS_2025_01/978035117"/>
    <hyperlink ref="F506" r:id="rId51" display="https://podminky.urs.cz/item/CS_URS_2025_01/985131111"/>
    <hyperlink ref="F511" r:id="rId52" display="https://podminky.urs.cz/item/CS_URS_2025_01/985131311"/>
    <hyperlink ref="F514" r:id="rId53" display="https://podminky.urs.cz/item/CS_URS_2025_01/985311111"/>
    <hyperlink ref="F517" r:id="rId54" display="https://podminky.urs.cz/item/CS_URS_2025_01/985323111"/>
    <hyperlink ref="F520" r:id="rId55" display="https://podminky.urs.cz/item/CS_URS_2025_01/993111111"/>
    <hyperlink ref="F524" r:id="rId56" display="https://podminky.urs.cz/item/CS_URS_2025_01/997013212"/>
    <hyperlink ref="F527" r:id="rId57" display="https://podminky.urs.cz/item/CS_URS_2025_01/997013501"/>
    <hyperlink ref="F530" r:id="rId58" display="https://podminky.urs.cz/item/CS_URS_2025_01/997013509"/>
    <hyperlink ref="F534" r:id="rId59" display="https://podminky.urs.cz/item/CS_URS_2025_01/997013631"/>
    <hyperlink ref="F538" r:id="rId60" display="https://podminky.urs.cz/item/CS_URS_2025_01/998018002"/>
    <hyperlink ref="F543" r:id="rId61" display="https://podminky.urs.cz/item/CS_URS_2025_01/711161221"/>
    <hyperlink ref="F548" r:id="rId62" display="https://podminky.urs.cz/item/CS_URS_2025_01/711192201"/>
    <hyperlink ref="F556" r:id="rId63" display="https://podminky.urs.cz/item/CS_URS_2025_01/711199101"/>
    <hyperlink ref="F565" r:id="rId64" display="https://podminky.urs.cz/item/CS_URS_2025_01/998711122"/>
    <hyperlink ref="F568" r:id="rId65" display="https://podminky.urs.cz/item/CS_URS_2025_01/998711129"/>
    <hyperlink ref="F572" r:id="rId66" display="https://podminky.urs.cz/item/CS_URS_2025_01/713130811"/>
    <hyperlink ref="F582" r:id="rId67" display="https://podminky.urs.cz/item/CS_URS_2025_01/713131141"/>
    <hyperlink ref="F591" r:id="rId68" display="https://podminky.urs.cz/item/CS_URS_2025_01/998713122"/>
    <hyperlink ref="F594" r:id="rId69" display="https://podminky.urs.cz/item/CS_URS_2025_01/998713129"/>
    <hyperlink ref="F598" r:id="rId70" display="https://podminky.urs.cz/item/CS_URS_2025_01/721171916"/>
    <hyperlink ref="F601" r:id="rId71" display="https://podminky.urs.cz/item/CS_URS_2025_01/721242116"/>
    <hyperlink ref="F604" r:id="rId72" display="https://podminky.urs.cz/item/CS_URS_2025_01/721242804"/>
    <hyperlink ref="F607" r:id="rId73" display="https://podminky.urs.cz/item/CS_URS_2025_01/998721122"/>
    <hyperlink ref="F610" r:id="rId74" display="https://podminky.urs.cz/item/CS_URS_2025_01/998721129"/>
    <hyperlink ref="F616" r:id="rId75" display="https://podminky.urs.cz/item/CS_URS_2025_01/741372153"/>
    <hyperlink ref="F621" r:id="rId76" display="https://podminky.urs.cz/item/CS_URS_2025_01/741372861"/>
    <hyperlink ref="F628" r:id="rId77" display="https://podminky.urs.cz/item/CS_URS_2025_01/741420001"/>
    <hyperlink ref="F633" r:id="rId78" display="https://podminky.urs.cz/item/CS_URS_2025_01/741420021"/>
    <hyperlink ref="F638" r:id="rId79" display="https://podminky.urs.cz/item/CS_URS_2025_01/741420031"/>
    <hyperlink ref="F643" r:id="rId80" display="https://podminky.urs.cz/item/CS_URS_2025_01/741420083"/>
    <hyperlink ref="F648" r:id="rId81" display="https://podminky.urs.cz/item/CS_URS_2025_01/741421811"/>
    <hyperlink ref="F651" r:id="rId82" display="https://podminky.urs.cz/item/CS_URS_2025_01/741810001"/>
    <hyperlink ref="F654" r:id="rId83" display="https://podminky.urs.cz/item/CS_URS_2025_01/741820001"/>
    <hyperlink ref="F657" r:id="rId84" display="https://podminky.urs.cz/item/CS_URS_2025_01/998741122"/>
    <hyperlink ref="F660" r:id="rId85" display="https://podminky.urs.cz/item/CS_URS_2025_01/998741129"/>
    <hyperlink ref="F664" r:id="rId86" display="https://podminky.urs.cz/item/CS_URS_2025_01/751398822"/>
    <hyperlink ref="F667" r:id="rId87" display="https://podminky.urs.cz/item/CS_URS_2025_01/751721111"/>
    <hyperlink ref="F672" r:id="rId88" display="https://podminky.urs.cz/item/CS_URS_2025_01/751721811"/>
    <hyperlink ref="F675" r:id="rId89" display="https://podminky.urs.cz/item/CS_URS_2025_01/998751121"/>
    <hyperlink ref="F678" r:id="rId90" display="https://podminky.urs.cz/item/CS_URS_2025_01/998751129"/>
    <hyperlink ref="F682" r:id="rId91" display="https://podminky.urs.cz/item/CS_URS_2025_01/762430014"/>
    <hyperlink ref="F688" r:id="rId92" display="https://podminky.urs.cz/item/CS_URS_2025_01/998762122"/>
    <hyperlink ref="F691" r:id="rId93" display="https://podminky.urs.cz/item/CS_URS_2025_01/998762129"/>
    <hyperlink ref="F695" r:id="rId94" display="https://podminky.urs.cz/item/CS_URS_2025_01/764001821"/>
    <hyperlink ref="F701" r:id="rId95" display="https://podminky.urs.cz/item/CS_URS_2025_01/764002851"/>
    <hyperlink ref="F712" r:id="rId96" display="https://podminky.urs.cz/item/CS_URS_2025_01/764004801"/>
    <hyperlink ref="F715" r:id="rId97" display="https://podminky.urs.cz/item/CS_URS_2025_01/764004861"/>
    <hyperlink ref="F718" r:id="rId98" display="https://podminky.urs.cz/item/CS_URS_2025_01/764244304"/>
    <hyperlink ref="F723" r:id="rId99" display="https://podminky.urs.cz/item/CS_URS_2025_01/764245345"/>
    <hyperlink ref="F730" r:id="rId100" display="https://podminky.urs.cz/item/CS_URS_2025_01/764216665"/>
    <hyperlink ref="F735" r:id="rId101" display="https://podminky.urs.cz/item/CS_URS_2025_01/764541305"/>
    <hyperlink ref="F738" r:id="rId102" display="https://podminky.urs.cz/item/CS_URS_2025_01/764541347"/>
    <hyperlink ref="F741" r:id="rId103" display="https://podminky.urs.cz/item/CS_URS_2025_01/764548324"/>
    <hyperlink ref="F744" r:id="rId104" display="https://podminky.urs.cz/item/CS_URS_2025_01/998764122"/>
    <hyperlink ref="F747" r:id="rId105" display="https://podminky.urs.cz/item/CS_URS_2025_01/998764129"/>
    <hyperlink ref="F751" r:id="rId106" display="https://podminky.urs.cz/item/CS_URS_2025_01/766411822"/>
    <hyperlink ref="F754" r:id="rId107" display="https://podminky.urs.cz/item/CS_URS_2025_01/766691811"/>
    <hyperlink ref="F759" r:id="rId108" display="https://podminky.urs.cz/item/CS_URS_2025_01/766622131"/>
    <hyperlink ref="F767" r:id="rId109" display="https://podminky.urs.cz/item/CS_URS_2025_01/766694116"/>
    <hyperlink ref="F779" r:id="rId110" display="https://podminky.urs.cz/item/CS_URS_2025_01/998766122"/>
    <hyperlink ref="F782" r:id="rId111" display="https://podminky.urs.cz/item/CS_URS_2025_01/998766129"/>
    <hyperlink ref="F786" r:id="rId112" display="https://podminky.urs.cz/item/CS_URS_2025_01/767134802"/>
    <hyperlink ref="F789" r:id="rId113" display="https://podminky.urs.cz/item/CS_URS_2025_01/767627306"/>
    <hyperlink ref="F797" r:id="rId114" display="https://podminky.urs.cz/item/CS_URS_2025_01/767627307"/>
    <hyperlink ref="F805" r:id="rId115" display="https://podminky.urs.cz/item/CS_URS_2025_01/767627309"/>
    <hyperlink ref="F813" r:id="rId116" display="https://podminky.urs.cz/item/CS_URS_2025_01/767640111"/>
    <hyperlink ref="F825" r:id="rId117" display="https://podminky.urs.cz/item/CS_URS_2025_01/767649191"/>
    <hyperlink ref="F830" r:id="rId118" display="https://podminky.urs.cz/item/CS_URS_2025_01/767651114"/>
    <hyperlink ref="F837" r:id="rId119" display="https://podminky.urs.cz/item/CS_URS_2025_01/767651121"/>
    <hyperlink ref="F842" r:id="rId120" display="https://podminky.urs.cz/item/CS_URS_2025_01/767651126"/>
    <hyperlink ref="F847" r:id="rId121" display="https://podminky.urs.cz/item/CS_URS_2025_01/767651131"/>
    <hyperlink ref="F852" r:id="rId122" display="https://podminky.urs.cz/item/CS_URS_2025_01/767661811"/>
    <hyperlink ref="F855" r:id="rId123" display="https://podminky.urs.cz/item/CS_URS_2025_01/767662120"/>
    <hyperlink ref="F858" r:id="rId124" display="https://podminky.urs.cz/item/CS_URS_2025_01/767812611"/>
    <hyperlink ref="F864" r:id="rId125" display="https://podminky.urs.cz/item/CS_URS_2025_01/767812612"/>
    <hyperlink ref="F870" r:id="rId126" display="https://podminky.urs.cz/item/CS_URS_2025_01/767995111"/>
    <hyperlink ref="F874" r:id="rId127" display="https://podminky.urs.cz/item/CS_URS_2025_01/767996801"/>
    <hyperlink ref="F877" r:id="rId128" display="https://podminky.urs.cz/item/CS_URS_2025_01/998767122"/>
    <hyperlink ref="F880" r:id="rId129" display="https://podminky.urs.cz/item/CS_URS_2025_01/998767129"/>
    <hyperlink ref="F884" r:id="rId130" display="https://podminky.urs.cz/item/CS_URS_2025_01/783301313"/>
    <hyperlink ref="F894" r:id="rId131" display="https://podminky.urs.cz/item/CS_URS_2025_01/783306807"/>
    <hyperlink ref="F897" r:id="rId132" display="https://podminky.urs.cz/item/CS_URS_2025_01/783314203"/>
    <hyperlink ref="F900" r:id="rId133" display="https://podminky.urs.cz/item/CS_URS_2025_01/783315101"/>
    <hyperlink ref="F903" r:id="rId134" display="https://podminky.urs.cz/item/CS_URS_2025_01/783317101"/>
    <hyperlink ref="F908" r:id="rId135" display="https://podminky.urs.cz/item/CS_URS_2025_01/030001000"/>
    <hyperlink ref="F912" r:id="rId136" display="https://podminky.urs.cz/item/CS_URS_2025_01/045002000"/>
    <hyperlink ref="F916" r:id="rId137" display="https://podminky.urs.cz/item/CS_URS_2025_01/065002000"/>
    <hyperlink ref="F920" r:id="rId138" display="https://podminky.urs.cz/item/CS_URS_2025_01/071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9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5" customWidth="1"/>
    <col min="2" max="2" width="1.667969" style="265" customWidth="1"/>
    <col min="3" max="4" width="5" style="265" customWidth="1"/>
    <col min="5" max="5" width="11.66016" style="265" customWidth="1"/>
    <col min="6" max="6" width="9.160156" style="265" customWidth="1"/>
    <col min="7" max="7" width="5" style="265" customWidth="1"/>
    <col min="8" max="8" width="77.83203" style="265" customWidth="1"/>
    <col min="9" max="10" width="20" style="265" customWidth="1"/>
    <col min="11" max="11" width="1.667969" style="265" customWidth="1"/>
  </cols>
  <sheetData>
    <row r="1" s="1" customFormat="1" ht="37.5" customHeight="1"/>
    <row r="2" s="1" customFormat="1" ht="7.5" customHeight="1">
      <c r="B2" s="266"/>
      <c r="C2" s="267"/>
      <c r="D2" s="267"/>
      <c r="E2" s="267"/>
      <c r="F2" s="267"/>
      <c r="G2" s="267"/>
      <c r="H2" s="267"/>
      <c r="I2" s="267"/>
      <c r="J2" s="267"/>
      <c r="K2" s="268"/>
    </row>
    <row r="3" s="16" customFormat="1" ht="45" customHeight="1">
      <c r="B3" s="269"/>
      <c r="C3" s="270" t="s">
        <v>1301</v>
      </c>
      <c r="D3" s="270"/>
      <c r="E3" s="270"/>
      <c r="F3" s="270"/>
      <c r="G3" s="270"/>
      <c r="H3" s="270"/>
      <c r="I3" s="270"/>
      <c r="J3" s="270"/>
      <c r="K3" s="271"/>
    </row>
    <row r="4" s="1" customFormat="1" ht="25.5" customHeight="1">
      <c r="B4" s="272"/>
      <c r="C4" s="273" t="s">
        <v>1302</v>
      </c>
      <c r="D4" s="273"/>
      <c r="E4" s="273"/>
      <c r="F4" s="273"/>
      <c r="G4" s="273"/>
      <c r="H4" s="273"/>
      <c r="I4" s="273"/>
      <c r="J4" s="273"/>
      <c r="K4" s="274"/>
    </row>
    <row r="5" s="1" customFormat="1" ht="5.25" customHeight="1">
      <c r="B5" s="272"/>
      <c r="C5" s="275"/>
      <c r="D5" s="275"/>
      <c r="E5" s="275"/>
      <c r="F5" s="275"/>
      <c r="G5" s="275"/>
      <c r="H5" s="275"/>
      <c r="I5" s="275"/>
      <c r="J5" s="275"/>
      <c r="K5" s="274"/>
    </row>
    <row r="6" s="1" customFormat="1" ht="15" customHeight="1">
      <c r="B6" s="272"/>
      <c r="C6" s="276" t="s">
        <v>1303</v>
      </c>
      <c r="D6" s="276"/>
      <c r="E6" s="276"/>
      <c r="F6" s="276"/>
      <c r="G6" s="276"/>
      <c r="H6" s="276"/>
      <c r="I6" s="276"/>
      <c r="J6" s="276"/>
      <c r="K6" s="274"/>
    </row>
    <row r="7" s="1" customFormat="1" ht="15" customHeight="1">
      <c r="B7" s="277"/>
      <c r="C7" s="276" t="s">
        <v>1304</v>
      </c>
      <c r="D7" s="276"/>
      <c r="E7" s="276"/>
      <c r="F7" s="276"/>
      <c r="G7" s="276"/>
      <c r="H7" s="276"/>
      <c r="I7" s="276"/>
      <c r="J7" s="276"/>
      <c r="K7" s="274"/>
    </row>
    <row r="8" s="1" customFormat="1" ht="12.75" customHeight="1">
      <c r="B8" s="277"/>
      <c r="C8" s="276"/>
      <c r="D8" s="276"/>
      <c r="E8" s="276"/>
      <c r="F8" s="276"/>
      <c r="G8" s="276"/>
      <c r="H8" s="276"/>
      <c r="I8" s="276"/>
      <c r="J8" s="276"/>
      <c r="K8" s="274"/>
    </row>
    <row r="9" s="1" customFormat="1" ht="15" customHeight="1">
      <c r="B9" s="277"/>
      <c r="C9" s="276" t="s">
        <v>1305</v>
      </c>
      <c r="D9" s="276"/>
      <c r="E9" s="276"/>
      <c r="F9" s="276"/>
      <c r="G9" s="276"/>
      <c r="H9" s="276"/>
      <c r="I9" s="276"/>
      <c r="J9" s="276"/>
      <c r="K9" s="274"/>
    </row>
    <row r="10" s="1" customFormat="1" ht="15" customHeight="1">
      <c r="B10" s="277"/>
      <c r="C10" s="276"/>
      <c r="D10" s="276" t="s">
        <v>1306</v>
      </c>
      <c r="E10" s="276"/>
      <c r="F10" s="276"/>
      <c r="G10" s="276"/>
      <c r="H10" s="276"/>
      <c r="I10" s="276"/>
      <c r="J10" s="276"/>
      <c r="K10" s="274"/>
    </row>
    <row r="11" s="1" customFormat="1" ht="15" customHeight="1">
      <c r="B11" s="277"/>
      <c r="C11" s="278"/>
      <c r="D11" s="276" t="s">
        <v>1307</v>
      </c>
      <c r="E11" s="276"/>
      <c r="F11" s="276"/>
      <c r="G11" s="276"/>
      <c r="H11" s="276"/>
      <c r="I11" s="276"/>
      <c r="J11" s="276"/>
      <c r="K11" s="274"/>
    </row>
    <row r="12" s="1" customFormat="1" ht="15" customHeight="1">
      <c r="B12" s="277"/>
      <c r="C12" s="278"/>
      <c r="D12" s="276"/>
      <c r="E12" s="276"/>
      <c r="F12" s="276"/>
      <c r="G12" s="276"/>
      <c r="H12" s="276"/>
      <c r="I12" s="276"/>
      <c r="J12" s="276"/>
      <c r="K12" s="274"/>
    </row>
    <row r="13" s="1" customFormat="1" ht="15" customHeight="1">
      <c r="B13" s="277"/>
      <c r="C13" s="278"/>
      <c r="D13" s="279" t="s">
        <v>1308</v>
      </c>
      <c r="E13" s="276"/>
      <c r="F13" s="276"/>
      <c r="G13" s="276"/>
      <c r="H13" s="276"/>
      <c r="I13" s="276"/>
      <c r="J13" s="276"/>
      <c r="K13" s="274"/>
    </row>
    <row r="14" s="1" customFormat="1" ht="12.75" customHeight="1">
      <c r="B14" s="277"/>
      <c r="C14" s="278"/>
      <c r="D14" s="278"/>
      <c r="E14" s="278"/>
      <c r="F14" s="278"/>
      <c r="G14" s="278"/>
      <c r="H14" s="278"/>
      <c r="I14" s="278"/>
      <c r="J14" s="278"/>
      <c r="K14" s="274"/>
    </row>
    <row r="15" s="1" customFormat="1" ht="15" customHeight="1">
      <c r="B15" s="277"/>
      <c r="C15" s="278"/>
      <c r="D15" s="276" t="s">
        <v>1309</v>
      </c>
      <c r="E15" s="276"/>
      <c r="F15" s="276"/>
      <c r="G15" s="276"/>
      <c r="H15" s="276"/>
      <c r="I15" s="276"/>
      <c r="J15" s="276"/>
      <c r="K15" s="274"/>
    </row>
    <row r="16" s="1" customFormat="1" ht="15" customHeight="1">
      <c r="B16" s="277"/>
      <c r="C16" s="278"/>
      <c r="D16" s="276" t="s">
        <v>1310</v>
      </c>
      <c r="E16" s="276"/>
      <c r="F16" s="276"/>
      <c r="G16" s="276"/>
      <c r="H16" s="276"/>
      <c r="I16" s="276"/>
      <c r="J16" s="276"/>
      <c r="K16" s="274"/>
    </row>
    <row r="17" s="1" customFormat="1" ht="15" customHeight="1">
      <c r="B17" s="277"/>
      <c r="C17" s="278"/>
      <c r="D17" s="276" t="s">
        <v>1311</v>
      </c>
      <c r="E17" s="276"/>
      <c r="F17" s="276"/>
      <c r="G17" s="276"/>
      <c r="H17" s="276"/>
      <c r="I17" s="276"/>
      <c r="J17" s="276"/>
      <c r="K17" s="274"/>
    </row>
    <row r="18" s="1" customFormat="1" ht="15" customHeight="1">
      <c r="B18" s="277"/>
      <c r="C18" s="278"/>
      <c r="D18" s="278"/>
      <c r="E18" s="280" t="s">
        <v>76</v>
      </c>
      <c r="F18" s="276" t="s">
        <v>1312</v>
      </c>
      <c r="G18" s="276"/>
      <c r="H18" s="276"/>
      <c r="I18" s="276"/>
      <c r="J18" s="276"/>
      <c r="K18" s="274"/>
    </row>
    <row r="19" s="1" customFormat="1" ht="15" customHeight="1">
      <c r="B19" s="277"/>
      <c r="C19" s="278"/>
      <c r="D19" s="278"/>
      <c r="E19" s="280" t="s">
        <v>1313</v>
      </c>
      <c r="F19" s="276" t="s">
        <v>1314</v>
      </c>
      <c r="G19" s="276"/>
      <c r="H19" s="276"/>
      <c r="I19" s="276"/>
      <c r="J19" s="276"/>
      <c r="K19" s="274"/>
    </row>
    <row r="20" s="1" customFormat="1" ht="15" customHeight="1">
      <c r="B20" s="277"/>
      <c r="C20" s="278"/>
      <c r="D20" s="278"/>
      <c r="E20" s="280" t="s">
        <v>1315</v>
      </c>
      <c r="F20" s="276" t="s">
        <v>1316</v>
      </c>
      <c r="G20" s="276"/>
      <c r="H20" s="276"/>
      <c r="I20" s="276"/>
      <c r="J20" s="276"/>
      <c r="K20" s="274"/>
    </row>
    <row r="21" s="1" customFormat="1" ht="15" customHeight="1">
      <c r="B21" s="277"/>
      <c r="C21" s="278"/>
      <c r="D21" s="278"/>
      <c r="E21" s="280" t="s">
        <v>1317</v>
      </c>
      <c r="F21" s="276" t="s">
        <v>1318</v>
      </c>
      <c r="G21" s="276"/>
      <c r="H21" s="276"/>
      <c r="I21" s="276"/>
      <c r="J21" s="276"/>
      <c r="K21" s="274"/>
    </row>
    <row r="22" s="1" customFormat="1" ht="15" customHeight="1">
      <c r="B22" s="277"/>
      <c r="C22" s="278"/>
      <c r="D22" s="278"/>
      <c r="E22" s="280" t="s">
        <v>1319</v>
      </c>
      <c r="F22" s="276" t="s">
        <v>1320</v>
      </c>
      <c r="G22" s="276"/>
      <c r="H22" s="276"/>
      <c r="I22" s="276"/>
      <c r="J22" s="276"/>
      <c r="K22" s="274"/>
    </row>
    <row r="23" s="1" customFormat="1" ht="15" customHeight="1">
      <c r="B23" s="277"/>
      <c r="C23" s="278"/>
      <c r="D23" s="278"/>
      <c r="E23" s="280" t="s">
        <v>1321</v>
      </c>
      <c r="F23" s="276" t="s">
        <v>1322</v>
      </c>
      <c r="G23" s="276"/>
      <c r="H23" s="276"/>
      <c r="I23" s="276"/>
      <c r="J23" s="276"/>
      <c r="K23" s="274"/>
    </row>
    <row r="24" s="1" customFormat="1" ht="12.75" customHeight="1">
      <c r="B24" s="277"/>
      <c r="C24" s="278"/>
      <c r="D24" s="278"/>
      <c r="E24" s="278"/>
      <c r="F24" s="278"/>
      <c r="G24" s="278"/>
      <c r="H24" s="278"/>
      <c r="I24" s="278"/>
      <c r="J24" s="278"/>
      <c r="K24" s="274"/>
    </row>
    <row r="25" s="1" customFormat="1" ht="15" customHeight="1">
      <c r="B25" s="277"/>
      <c r="C25" s="276" t="s">
        <v>1323</v>
      </c>
      <c r="D25" s="276"/>
      <c r="E25" s="276"/>
      <c r="F25" s="276"/>
      <c r="G25" s="276"/>
      <c r="H25" s="276"/>
      <c r="I25" s="276"/>
      <c r="J25" s="276"/>
      <c r="K25" s="274"/>
    </row>
    <row r="26" s="1" customFormat="1" ht="15" customHeight="1">
      <c r="B26" s="277"/>
      <c r="C26" s="276" t="s">
        <v>1324</v>
      </c>
      <c r="D26" s="276"/>
      <c r="E26" s="276"/>
      <c r="F26" s="276"/>
      <c r="G26" s="276"/>
      <c r="H26" s="276"/>
      <c r="I26" s="276"/>
      <c r="J26" s="276"/>
      <c r="K26" s="274"/>
    </row>
    <row r="27" s="1" customFormat="1" ht="15" customHeight="1">
      <c r="B27" s="277"/>
      <c r="C27" s="276"/>
      <c r="D27" s="276" t="s">
        <v>1325</v>
      </c>
      <c r="E27" s="276"/>
      <c r="F27" s="276"/>
      <c r="G27" s="276"/>
      <c r="H27" s="276"/>
      <c r="I27" s="276"/>
      <c r="J27" s="276"/>
      <c r="K27" s="274"/>
    </row>
    <row r="28" s="1" customFormat="1" ht="15" customHeight="1">
      <c r="B28" s="277"/>
      <c r="C28" s="278"/>
      <c r="D28" s="276" t="s">
        <v>1326</v>
      </c>
      <c r="E28" s="276"/>
      <c r="F28" s="276"/>
      <c r="G28" s="276"/>
      <c r="H28" s="276"/>
      <c r="I28" s="276"/>
      <c r="J28" s="276"/>
      <c r="K28" s="274"/>
    </row>
    <row r="29" s="1" customFormat="1" ht="12.75" customHeight="1">
      <c r="B29" s="277"/>
      <c r="C29" s="278"/>
      <c r="D29" s="278"/>
      <c r="E29" s="278"/>
      <c r="F29" s="278"/>
      <c r="G29" s="278"/>
      <c r="H29" s="278"/>
      <c r="I29" s="278"/>
      <c r="J29" s="278"/>
      <c r="K29" s="274"/>
    </row>
    <row r="30" s="1" customFormat="1" ht="15" customHeight="1">
      <c r="B30" s="277"/>
      <c r="C30" s="278"/>
      <c r="D30" s="276" t="s">
        <v>1327</v>
      </c>
      <c r="E30" s="276"/>
      <c r="F30" s="276"/>
      <c r="G30" s="276"/>
      <c r="H30" s="276"/>
      <c r="I30" s="276"/>
      <c r="J30" s="276"/>
      <c r="K30" s="274"/>
    </row>
    <row r="31" s="1" customFormat="1" ht="15" customHeight="1">
      <c r="B31" s="277"/>
      <c r="C31" s="278"/>
      <c r="D31" s="276" t="s">
        <v>1328</v>
      </c>
      <c r="E31" s="276"/>
      <c r="F31" s="276"/>
      <c r="G31" s="276"/>
      <c r="H31" s="276"/>
      <c r="I31" s="276"/>
      <c r="J31" s="276"/>
      <c r="K31" s="274"/>
    </row>
    <row r="32" s="1" customFormat="1" ht="12.75" customHeight="1">
      <c r="B32" s="277"/>
      <c r="C32" s="278"/>
      <c r="D32" s="278"/>
      <c r="E32" s="278"/>
      <c r="F32" s="278"/>
      <c r="G32" s="278"/>
      <c r="H32" s="278"/>
      <c r="I32" s="278"/>
      <c r="J32" s="278"/>
      <c r="K32" s="274"/>
    </row>
    <row r="33" s="1" customFormat="1" ht="15" customHeight="1">
      <c r="B33" s="277"/>
      <c r="C33" s="278"/>
      <c r="D33" s="276" t="s">
        <v>1329</v>
      </c>
      <c r="E33" s="276"/>
      <c r="F33" s="276"/>
      <c r="G33" s="276"/>
      <c r="H33" s="276"/>
      <c r="I33" s="276"/>
      <c r="J33" s="276"/>
      <c r="K33" s="274"/>
    </row>
    <row r="34" s="1" customFormat="1" ht="15" customHeight="1">
      <c r="B34" s="277"/>
      <c r="C34" s="278"/>
      <c r="D34" s="276" t="s">
        <v>1330</v>
      </c>
      <c r="E34" s="276"/>
      <c r="F34" s="276"/>
      <c r="G34" s="276"/>
      <c r="H34" s="276"/>
      <c r="I34" s="276"/>
      <c r="J34" s="276"/>
      <c r="K34" s="274"/>
    </row>
    <row r="35" s="1" customFormat="1" ht="15" customHeight="1">
      <c r="B35" s="277"/>
      <c r="C35" s="278"/>
      <c r="D35" s="276" t="s">
        <v>1331</v>
      </c>
      <c r="E35" s="276"/>
      <c r="F35" s="276"/>
      <c r="G35" s="276"/>
      <c r="H35" s="276"/>
      <c r="I35" s="276"/>
      <c r="J35" s="276"/>
      <c r="K35" s="274"/>
    </row>
    <row r="36" s="1" customFormat="1" ht="15" customHeight="1">
      <c r="B36" s="277"/>
      <c r="C36" s="278"/>
      <c r="D36" s="276"/>
      <c r="E36" s="279" t="s">
        <v>109</v>
      </c>
      <c r="F36" s="276"/>
      <c r="G36" s="276" t="s">
        <v>1332</v>
      </c>
      <c r="H36" s="276"/>
      <c r="I36" s="276"/>
      <c r="J36" s="276"/>
      <c r="K36" s="274"/>
    </row>
    <row r="37" s="1" customFormat="1" ht="30.75" customHeight="1">
      <c r="B37" s="277"/>
      <c r="C37" s="278"/>
      <c r="D37" s="276"/>
      <c r="E37" s="279" t="s">
        <v>1333</v>
      </c>
      <c r="F37" s="276"/>
      <c r="G37" s="276" t="s">
        <v>1334</v>
      </c>
      <c r="H37" s="276"/>
      <c r="I37" s="276"/>
      <c r="J37" s="276"/>
      <c r="K37" s="274"/>
    </row>
    <row r="38" s="1" customFormat="1" ht="15" customHeight="1">
      <c r="B38" s="277"/>
      <c r="C38" s="278"/>
      <c r="D38" s="276"/>
      <c r="E38" s="279" t="s">
        <v>53</v>
      </c>
      <c r="F38" s="276"/>
      <c r="G38" s="276" t="s">
        <v>1335</v>
      </c>
      <c r="H38" s="276"/>
      <c r="I38" s="276"/>
      <c r="J38" s="276"/>
      <c r="K38" s="274"/>
    </row>
    <row r="39" s="1" customFormat="1" ht="15" customHeight="1">
      <c r="B39" s="277"/>
      <c r="C39" s="278"/>
      <c r="D39" s="276"/>
      <c r="E39" s="279" t="s">
        <v>54</v>
      </c>
      <c r="F39" s="276"/>
      <c r="G39" s="276" t="s">
        <v>1336</v>
      </c>
      <c r="H39" s="276"/>
      <c r="I39" s="276"/>
      <c r="J39" s="276"/>
      <c r="K39" s="274"/>
    </row>
    <row r="40" s="1" customFormat="1" ht="15" customHeight="1">
      <c r="B40" s="277"/>
      <c r="C40" s="278"/>
      <c r="D40" s="276"/>
      <c r="E40" s="279" t="s">
        <v>110</v>
      </c>
      <c r="F40" s="276"/>
      <c r="G40" s="276" t="s">
        <v>1337</v>
      </c>
      <c r="H40" s="276"/>
      <c r="I40" s="276"/>
      <c r="J40" s="276"/>
      <c r="K40" s="274"/>
    </row>
    <row r="41" s="1" customFormat="1" ht="15" customHeight="1">
      <c r="B41" s="277"/>
      <c r="C41" s="278"/>
      <c r="D41" s="276"/>
      <c r="E41" s="279" t="s">
        <v>111</v>
      </c>
      <c r="F41" s="276"/>
      <c r="G41" s="276" t="s">
        <v>1338</v>
      </c>
      <c r="H41" s="276"/>
      <c r="I41" s="276"/>
      <c r="J41" s="276"/>
      <c r="K41" s="274"/>
    </row>
    <row r="42" s="1" customFormat="1" ht="15" customHeight="1">
      <c r="B42" s="277"/>
      <c r="C42" s="278"/>
      <c r="D42" s="276"/>
      <c r="E42" s="279" t="s">
        <v>1339</v>
      </c>
      <c r="F42" s="276"/>
      <c r="G42" s="276" t="s">
        <v>1340</v>
      </c>
      <c r="H42" s="276"/>
      <c r="I42" s="276"/>
      <c r="J42" s="276"/>
      <c r="K42" s="274"/>
    </row>
    <row r="43" s="1" customFormat="1" ht="15" customHeight="1">
      <c r="B43" s="277"/>
      <c r="C43" s="278"/>
      <c r="D43" s="276"/>
      <c r="E43" s="279"/>
      <c r="F43" s="276"/>
      <c r="G43" s="276" t="s">
        <v>1341</v>
      </c>
      <c r="H43" s="276"/>
      <c r="I43" s="276"/>
      <c r="J43" s="276"/>
      <c r="K43" s="274"/>
    </row>
    <row r="44" s="1" customFormat="1" ht="15" customHeight="1">
      <c r="B44" s="277"/>
      <c r="C44" s="278"/>
      <c r="D44" s="276"/>
      <c r="E44" s="279" t="s">
        <v>1342</v>
      </c>
      <c r="F44" s="276"/>
      <c r="G44" s="276" t="s">
        <v>1343</v>
      </c>
      <c r="H44" s="276"/>
      <c r="I44" s="276"/>
      <c r="J44" s="276"/>
      <c r="K44" s="274"/>
    </row>
    <row r="45" s="1" customFormat="1" ht="15" customHeight="1">
      <c r="B45" s="277"/>
      <c r="C45" s="278"/>
      <c r="D45" s="276"/>
      <c r="E45" s="279" t="s">
        <v>113</v>
      </c>
      <c r="F45" s="276"/>
      <c r="G45" s="276" t="s">
        <v>1344</v>
      </c>
      <c r="H45" s="276"/>
      <c r="I45" s="276"/>
      <c r="J45" s="276"/>
      <c r="K45" s="274"/>
    </row>
    <row r="46" s="1" customFormat="1" ht="12.75" customHeight="1">
      <c r="B46" s="277"/>
      <c r="C46" s="278"/>
      <c r="D46" s="276"/>
      <c r="E46" s="276"/>
      <c r="F46" s="276"/>
      <c r="G46" s="276"/>
      <c r="H46" s="276"/>
      <c r="I46" s="276"/>
      <c r="J46" s="276"/>
      <c r="K46" s="274"/>
    </row>
    <row r="47" s="1" customFormat="1" ht="15" customHeight="1">
      <c r="B47" s="277"/>
      <c r="C47" s="278"/>
      <c r="D47" s="276" t="s">
        <v>1345</v>
      </c>
      <c r="E47" s="276"/>
      <c r="F47" s="276"/>
      <c r="G47" s="276"/>
      <c r="H47" s="276"/>
      <c r="I47" s="276"/>
      <c r="J47" s="276"/>
      <c r="K47" s="274"/>
    </row>
    <row r="48" s="1" customFormat="1" ht="15" customHeight="1">
      <c r="B48" s="277"/>
      <c r="C48" s="278"/>
      <c r="D48" s="278"/>
      <c r="E48" s="276" t="s">
        <v>1346</v>
      </c>
      <c r="F48" s="276"/>
      <c r="G48" s="276"/>
      <c r="H48" s="276"/>
      <c r="I48" s="276"/>
      <c r="J48" s="276"/>
      <c r="K48" s="274"/>
    </row>
    <row r="49" s="1" customFormat="1" ht="15" customHeight="1">
      <c r="B49" s="277"/>
      <c r="C49" s="278"/>
      <c r="D49" s="278"/>
      <c r="E49" s="276" t="s">
        <v>1347</v>
      </c>
      <c r="F49" s="276"/>
      <c r="G49" s="276"/>
      <c r="H49" s="276"/>
      <c r="I49" s="276"/>
      <c r="J49" s="276"/>
      <c r="K49" s="274"/>
    </row>
    <row r="50" s="1" customFormat="1" ht="15" customHeight="1">
      <c r="B50" s="277"/>
      <c r="C50" s="278"/>
      <c r="D50" s="278"/>
      <c r="E50" s="276" t="s">
        <v>1348</v>
      </c>
      <c r="F50" s="276"/>
      <c r="G50" s="276"/>
      <c r="H50" s="276"/>
      <c r="I50" s="276"/>
      <c r="J50" s="276"/>
      <c r="K50" s="274"/>
    </row>
    <row r="51" s="1" customFormat="1" ht="15" customHeight="1">
      <c r="B51" s="277"/>
      <c r="C51" s="278"/>
      <c r="D51" s="276" t="s">
        <v>1349</v>
      </c>
      <c r="E51" s="276"/>
      <c r="F51" s="276"/>
      <c r="G51" s="276"/>
      <c r="H51" s="276"/>
      <c r="I51" s="276"/>
      <c r="J51" s="276"/>
      <c r="K51" s="274"/>
    </row>
    <row r="52" s="1" customFormat="1" ht="25.5" customHeight="1">
      <c r="B52" s="272"/>
      <c r="C52" s="273" t="s">
        <v>1350</v>
      </c>
      <c r="D52" s="273"/>
      <c r="E52" s="273"/>
      <c r="F52" s="273"/>
      <c r="G52" s="273"/>
      <c r="H52" s="273"/>
      <c r="I52" s="273"/>
      <c r="J52" s="273"/>
      <c r="K52" s="274"/>
    </row>
    <row r="53" s="1" customFormat="1" ht="5.25" customHeight="1">
      <c r="B53" s="272"/>
      <c r="C53" s="275"/>
      <c r="D53" s="275"/>
      <c r="E53" s="275"/>
      <c r="F53" s="275"/>
      <c r="G53" s="275"/>
      <c r="H53" s="275"/>
      <c r="I53" s="275"/>
      <c r="J53" s="275"/>
      <c r="K53" s="274"/>
    </row>
    <row r="54" s="1" customFormat="1" ht="15" customHeight="1">
      <c r="B54" s="272"/>
      <c r="C54" s="276" t="s">
        <v>1351</v>
      </c>
      <c r="D54" s="276"/>
      <c r="E54" s="276"/>
      <c r="F54" s="276"/>
      <c r="G54" s="276"/>
      <c r="H54" s="276"/>
      <c r="I54" s="276"/>
      <c r="J54" s="276"/>
      <c r="K54" s="274"/>
    </row>
    <row r="55" s="1" customFormat="1" ht="15" customHeight="1">
      <c r="B55" s="272"/>
      <c r="C55" s="276" t="s">
        <v>1352</v>
      </c>
      <c r="D55" s="276"/>
      <c r="E55" s="276"/>
      <c r="F55" s="276"/>
      <c r="G55" s="276"/>
      <c r="H55" s="276"/>
      <c r="I55" s="276"/>
      <c r="J55" s="276"/>
      <c r="K55" s="274"/>
    </row>
    <row r="56" s="1" customFormat="1" ht="12.75" customHeight="1">
      <c r="B56" s="272"/>
      <c r="C56" s="276"/>
      <c r="D56" s="276"/>
      <c r="E56" s="276"/>
      <c r="F56" s="276"/>
      <c r="G56" s="276"/>
      <c r="H56" s="276"/>
      <c r="I56" s="276"/>
      <c r="J56" s="276"/>
      <c r="K56" s="274"/>
    </row>
    <row r="57" s="1" customFormat="1" ht="15" customHeight="1">
      <c r="B57" s="272"/>
      <c r="C57" s="276" t="s">
        <v>1353</v>
      </c>
      <c r="D57" s="276"/>
      <c r="E57" s="276"/>
      <c r="F57" s="276"/>
      <c r="G57" s="276"/>
      <c r="H57" s="276"/>
      <c r="I57" s="276"/>
      <c r="J57" s="276"/>
      <c r="K57" s="274"/>
    </row>
    <row r="58" s="1" customFormat="1" ht="15" customHeight="1">
      <c r="B58" s="272"/>
      <c r="C58" s="278"/>
      <c r="D58" s="276" t="s">
        <v>1354</v>
      </c>
      <c r="E58" s="276"/>
      <c r="F58" s="276"/>
      <c r="G58" s="276"/>
      <c r="H58" s="276"/>
      <c r="I58" s="276"/>
      <c r="J58" s="276"/>
      <c r="K58" s="274"/>
    </row>
    <row r="59" s="1" customFormat="1" ht="15" customHeight="1">
      <c r="B59" s="272"/>
      <c r="C59" s="278"/>
      <c r="D59" s="276" t="s">
        <v>1355</v>
      </c>
      <c r="E59" s="276"/>
      <c r="F59" s="276"/>
      <c r="G59" s="276"/>
      <c r="H59" s="276"/>
      <c r="I59" s="276"/>
      <c r="J59" s="276"/>
      <c r="K59" s="274"/>
    </row>
    <row r="60" s="1" customFormat="1" ht="15" customHeight="1">
      <c r="B60" s="272"/>
      <c r="C60" s="278"/>
      <c r="D60" s="276" t="s">
        <v>1356</v>
      </c>
      <c r="E60" s="276"/>
      <c r="F60" s="276"/>
      <c r="G60" s="276"/>
      <c r="H60" s="276"/>
      <c r="I60" s="276"/>
      <c r="J60" s="276"/>
      <c r="K60" s="274"/>
    </row>
    <row r="61" s="1" customFormat="1" ht="15" customHeight="1">
      <c r="B61" s="272"/>
      <c r="C61" s="278"/>
      <c r="D61" s="276" t="s">
        <v>1357</v>
      </c>
      <c r="E61" s="276"/>
      <c r="F61" s="276"/>
      <c r="G61" s="276"/>
      <c r="H61" s="276"/>
      <c r="I61" s="276"/>
      <c r="J61" s="276"/>
      <c r="K61" s="274"/>
    </row>
    <row r="62" s="1" customFormat="1" ht="15" customHeight="1">
      <c r="B62" s="272"/>
      <c r="C62" s="278"/>
      <c r="D62" s="281" t="s">
        <v>1358</v>
      </c>
      <c r="E62" s="281"/>
      <c r="F62" s="281"/>
      <c r="G62" s="281"/>
      <c r="H62" s="281"/>
      <c r="I62" s="281"/>
      <c r="J62" s="281"/>
      <c r="K62" s="274"/>
    </row>
    <row r="63" s="1" customFormat="1" ht="15" customHeight="1">
      <c r="B63" s="272"/>
      <c r="C63" s="278"/>
      <c r="D63" s="276" t="s">
        <v>1359</v>
      </c>
      <c r="E63" s="276"/>
      <c r="F63" s="276"/>
      <c r="G63" s="276"/>
      <c r="H63" s="276"/>
      <c r="I63" s="276"/>
      <c r="J63" s="276"/>
      <c r="K63" s="274"/>
    </row>
    <row r="64" s="1" customFormat="1" ht="12.75" customHeight="1">
      <c r="B64" s="272"/>
      <c r="C64" s="278"/>
      <c r="D64" s="278"/>
      <c r="E64" s="282"/>
      <c r="F64" s="278"/>
      <c r="G64" s="278"/>
      <c r="H64" s="278"/>
      <c r="I64" s="278"/>
      <c r="J64" s="278"/>
      <c r="K64" s="274"/>
    </row>
    <row r="65" s="1" customFormat="1" ht="15" customHeight="1">
      <c r="B65" s="272"/>
      <c r="C65" s="278"/>
      <c r="D65" s="276" t="s">
        <v>1360</v>
      </c>
      <c r="E65" s="276"/>
      <c r="F65" s="276"/>
      <c r="G65" s="276"/>
      <c r="H65" s="276"/>
      <c r="I65" s="276"/>
      <c r="J65" s="276"/>
      <c r="K65" s="274"/>
    </row>
    <row r="66" s="1" customFormat="1" ht="15" customHeight="1">
      <c r="B66" s="272"/>
      <c r="C66" s="278"/>
      <c r="D66" s="281" t="s">
        <v>1361</v>
      </c>
      <c r="E66" s="281"/>
      <c r="F66" s="281"/>
      <c r="G66" s="281"/>
      <c r="H66" s="281"/>
      <c r="I66" s="281"/>
      <c r="J66" s="281"/>
      <c r="K66" s="274"/>
    </row>
    <row r="67" s="1" customFormat="1" ht="15" customHeight="1">
      <c r="B67" s="272"/>
      <c r="C67" s="278"/>
      <c r="D67" s="276" t="s">
        <v>1362</v>
      </c>
      <c r="E67" s="276"/>
      <c r="F67" s="276"/>
      <c r="G67" s="276"/>
      <c r="H67" s="276"/>
      <c r="I67" s="276"/>
      <c r="J67" s="276"/>
      <c r="K67" s="274"/>
    </row>
    <row r="68" s="1" customFormat="1" ht="15" customHeight="1">
      <c r="B68" s="272"/>
      <c r="C68" s="278"/>
      <c r="D68" s="276" t="s">
        <v>1363</v>
      </c>
      <c r="E68" s="276"/>
      <c r="F68" s="276"/>
      <c r="G68" s="276"/>
      <c r="H68" s="276"/>
      <c r="I68" s="276"/>
      <c r="J68" s="276"/>
      <c r="K68" s="274"/>
    </row>
    <row r="69" s="1" customFormat="1" ht="15" customHeight="1">
      <c r="B69" s="272"/>
      <c r="C69" s="278"/>
      <c r="D69" s="276" t="s">
        <v>1364</v>
      </c>
      <c r="E69" s="276"/>
      <c r="F69" s="276"/>
      <c r="G69" s="276"/>
      <c r="H69" s="276"/>
      <c r="I69" s="276"/>
      <c r="J69" s="276"/>
      <c r="K69" s="274"/>
    </row>
    <row r="70" s="1" customFormat="1" ht="15" customHeight="1">
      <c r="B70" s="272"/>
      <c r="C70" s="278"/>
      <c r="D70" s="276" t="s">
        <v>1365</v>
      </c>
      <c r="E70" s="276"/>
      <c r="F70" s="276"/>
      <c r="G70" s="276"/>
      <c r="H70" s="276"/>
      <c r="I70" s="276"/>
      <c r="J70" s="276"/>
      <c r="K70" s="274"/>
    </row>
    <row r="71" s="1" customFormat="1" ht="12.75" customHeight="1">
      <c r="B71" s="283"/>
      <c r="C71" s="284"/>
      <c r="D71" s="284"/>
      <c r="E71" s="284"/>
      <c r="F71" s="284"/>
      <c r="G71" s="284"/>
      <c r="H71" s="284"/>
      <c r="I71" s="284"/>
      <c r="J71" s="284"/>
      <c r="K71" s="285"/>
    </row>
    <row r="72" s="1" customFormat="1" ht="18.75" customHeight="1">
      <c r="B72" s="286"/>
      <c r="C72" s="286"/>
      <c r="D72" s="286"/>
      <c r="E72" s="286"/>
      <c r="F72" s="286"/>
      <c r="G72" s="286"/>
      <c r="H72" s="286"/>
      <c r="I72" s="286"/>
      <c r="J72" s="286"/>
      <c r="K72" s="287"/>
    </row>
    <row r="73" s="1" customFormat="1" ht="18.75" customHeight="1">
      <c r="B73" s="287"/>
      <c r="C73" s="287"/>
      <c r="D73" s="287"/>
      <c r="E73" s="287"/>
      <c r="F73" s="287"/>
      <c r="G73" s="287"/>
      <c r="H73" s="287"/>
      <c r="I73" s="287"/>
      <c r="J73" s="287"/>
      <c r="K73" s="287"/>
    </row>
    <row r="74" s="1" customFormat="1" ht="7.5" customHeight="1">
      <c r="B74" s="288"/>
      <c r="C74" s="289"/>
      <c r="D74" s="289"/>
      <c r="E74" s="289"/>
      <c r="F74" s="289"/>
      <c r="G74" s="289"/>
      <c r="H74" s="289"/>
      <c r="I74" s="289"/>
      <c r="J74" s="289"/>
      <c r="K74" s="290"/>
    </row>
    <row r="75" s="1" customFormat="1" ht="45" customHeight="1">
      <c r="B75" s="291"/>
      <c r="C75" s="292" t="s">
        <v>1366</v>
      </c>
      <c r="D75" s="292"/>
      <c r="E75" s="292"/>
      <c r="F75" s="292"/>
      <c r="G75" s="292"/>
      <c r="H75" s="292"/>
      <c r="I75" s="292"/>
      <c r="J75" s="292"/>
      <c r="K75" s="293"/>
    </row>
    <row r="76" s="1" customFormat="1" ht="17.25" customHeight="1">
      <c r="B76" s="291"/>
      <c r="C76" s="294" t="s">
        <v>1367</v>
      </c>
      <c r="D76" s="294"/>
      <c r="E76" s="294"/>
      <c r="F76" s="294" t="s">
        <v>1368</v>
      </c>
      <c r="G76" s="295"/>
      <c r="H76" s="294" t="s">
        <v>54</v>
      </c>
      <c r="I76" s="294" t="s">
        <v>57</v>
      </c>
      <c r="J76" s="294" t="s">
        <v>1369</v>
      </c>
      <c r="K76" s="293"/>
    </row>
    <row r="77" s="1" customFormat="1" ht="17.25" customHeight="1">
      <c r="B77" s="291"/>
      <c r="C77" s="296" t="s">
        <v>1370</v>
      </c>
      <c r="D77" s="296"/>
      <c r="E77" s="296"/>
      <c r="F77" s="297" t="s">
        <v>1371</v>
      </c>
      <c r="G77" s="298"/>
      <c r="H77" s="296"/>
      <c r="I77" s="296"/>
      <c r="J77" s="296" t="s">
        <v>1372</v>
      </c>
      <c r="K77" s="293"/>
    </row>
    <row r="78" s="1" customFormat="1" ht="5.25" customHeight="1">
      <c r="B78" s="291"/>
      <c r="C78" s="299"/>
      <c r="D78" s="299"/>
      <c r="E78" s="299"/>
      <c r="F78" s="299"/>
      <c r="G78" s="300"/>
      <c r="H78" s="299"/>
      <c r="I78" s="299"/>
      <c r="J78" s="299"/>
      <c r="K78" s="293"/>
    </row>
    <row r="79" s="1" customFormat="1" ht="15" customHeight="1">
      <c r="B79" s="291"/>
      <c r="C79" s="279" t="s">
        <v>53</v>
      </c>
      <c r="D79" s="301"/>
      <c r="E79" s="301"/>
      <c r="F79" s="302" t="s">
        <v>1373</v>
      </c>
      <c r="G79" s="303"/>
      <c r="H79" s="279" t="s">
        <v>1374</v>
      </c>
      <c r="I79" s="279" t="s">
        <v>1375</v>
      </c>
      <c r="J79" s="279">
        <v>20</v>
      </c>
      <c r="K79" s="293"/>
    </row>
    <row r="80" s="1" customFormat="1" ht="15" customHeight="1">
      <c r="B80" s="291"/>
      <c r="C80" s="279" t="s">
        <v>1376</v>
      </c>
      <c r="D80" s="279"/>
      <c r="E80" s="279"/>
      <c r="F80" s="302" t="s">
        <v>1373</v>
      </c>
      <c r="G80" s="303"/>
      <c r="H80" s="279" t="s">
        <v>1377</v>
      </c>
      <c r="I80" s="279" t="s">
        <v>1375</v>
      </c>
      <c r="J80" s="279">
        <v>120</v>
      </c>
      <c r="K80" s="293"/>
    </row>
    <row r="81" s="1" customFormat="1" ht="15" customHeight="1">
      <c r="B81" s="304"/>
      <c r="C81" s="279" t="s">
        <v>1378</v>
      </c>
      <c r="D81" s="279"/>
      <c r="E81" s="279"/>
      <c r="F81" s="302" t="s">
        <v>1379</v>
      </c>
      <c r="G81" s="303"/>
      <c r="H81" s="279" t="s">
        <v>1380</v>
      </c>
      <c r="I81" s="279" t="s">
        <v>1375</v>
      </c>
      <c r="J81" s="279">
        <v>50</v>
      </c>
      <c r="K81" s="293"/>
    </row>
    <row r="82" s="1" customFormat="1" ht="15" customHeight="1">
      <c r="B82" s="304"/>
      <c r="C82" s="279" t="s">
        <v>1381</v>
      </c>
      <c r="D82" s="279"/>
      <c r="E82" s="279"/>
      <c r="F82" s="302" t="s">
        <v>1373</v>
      </c>
      <c r="G82" s="303"/>
      <c r="H82" s="279" t="s">
        <v>1382</v>
      </c>
      <c r="I82" s="279" t="s">
        <v>1383</v>
      </c>
      <c r="J82" s="279"/>
      <c r="K82" s="293"/>
    </row>
    <row r="83" s="1" customFormat="1" ht="15" customHeight="1">
      <c r="B83" s="304"/>
      <c r="C83" s="305" t="s">
        <v>1384</v>
      </c>
      <c r="D83" s="305"/>
      <c r="E83" s="305"/>
      <c r="F83" s="306" t="s">
        <v>1379</v>
      </c>
      <c r="G83" s="305"/>
      <c r="H83" s="305" t="s">
        <v>1385</v>
      </c>
      <c r="I83" s="305" t="s">
        <v>1375</v>
      </c>
      <c r="J83" s="305">
        <v>15</v>
      </c>
      <c r="K83" s="293"/>
    </row>
    <row r="84" s="1" customFormat="1" ht="15" customHeight="1">
      <c r="B84" s="304"/>
      <c r="C84" s="305" t="s">
        <v>1386</v>
      </c>
      <c r="D84" s="305"/>
      <c r="E84" s="305"/>
      <c r="F84" s="306" t="s">
        <v>1379</v>
      </c>
      <c r="G84" s="305"/>
      <c r="H84" s="305" t="s">
        <v>1387</v>
      </c>
      <c r="I84" s="305" t="s">
        <v>1375</v>
      </c>
      <c r="J84" s="305">
        <v>15</v>
      </c>
      <c r="K84" s="293"/>
    </row>
    <row r="85" s="1" customFormat="1" ht="15" customHeight="1">
      <c r="B85" s="304"/>
      <c r="C85" s="305" t="s">
        <v>1388</v>
      </c>
      <c r="D85" s="305"/>
      <c r="E85" s="305"/>
      <c r="F85" s="306" t="s">
        <v>1379</v>
      </c>
      <c r="G85" s="305"/>
      <c r="H85" s="305" t="s">
        <v>1389</v>
      </c>
      <c r="I85" s="305" t="s">
        <v>1375</v>
      </c>
      <c r="J85" s="305">
        <v>20</v>
      </c>
      <c r="K85" s="293"/>
    </row>
    <row r="86" s="1" customFormat="1" ht="15" customHeight="1">
      <c r="B86" s="304"/>
      <c r="C86" s="305" t="s">
        <v>1390</v>
      </c>
      <c r="D86" s="305"/>
      <c r="E86" s="305"/>
      <c r="F86" s="306" t="s">
        <v>1379</v>
      </c>
      <c r="G86" s="305"/>
      <c r="H86" s="305" t="s">
        <v>1391</v>
      </c>
      <c r="I86" s="305" t="s">
        <v>1375</v>
      </c>
      <c r="J86" s="305">
        <v>20</v>
      </c>
      <c r="K86" s="293"/>
    </row>
    <row r="87" s="1" customFormat="1" ht="15" customHeight="1">
      <c r="B87" s="304"/>
      <c r="C87" s="279" t="s">
        <v>1392</v>
      </c>
      <c r="D87" s="279"/>
      <c r="E87" s="279"/>
      <c r="F87" s="302" t="s">
        <v>1379</v>
      </c>
      <c r="G87" s="303"/>
      <c r="H87" s="279" t="s">
        <v>1393</v>
      </c>
      <c r="I87" s="279" t="s">
        <v>1375</v>
      </c>
      <c r="J87" s="279">
        <v>50</v>
      </c>
      <c r="K87" s="293"/>
    </row>
    <row r="88" s="1" customFormat="1" ht="15" customHeight="1">
      <c r="B88" s="304"/>
      <c r="C88" s="279" t="s">
        <v>1394</v>
      </c>
      <c r="D88" s="279"/>
      <c r="E88" s="279"/>
      <c r="F88" s="302" t="s">
        <v>1379</v>
      </c>
      <c r="G88" s="303"/>
      <c r="H88" s="279" t="s">
        <v>1395</v>
      </c>
      <c r="I88" s="279" t="s">
        <v>1375</v>
      </c>
      <c r="J88" s="279">
        <v>20</v>
      </c>
      <c r="K88" s="293"/>
    </row>
    <row r="89" s="1" customFormat="1" ht="15" customHeight="1">
      <c r="B89" s="304"/>
      <c r="C89" s="279" t="s">
        <v>1396</v>
      </c>
      <c r="D89" s="279"/>
      <c r="E89" s="279"/>
      <c r="F89" s="302" t="s">
        <v>1379</v>
      </c>
      <c r="G89" s="303"/>
      <c r="H89" s="279" t="s">
        <v>1397</v>
      </c>
      <c r="I89" s="279" t="s">
        <v>1375</v>
      </c>
      <c r="J89" s="279">
        <v>20</v>
      </c>
      <c r="K89" s="293"/>
    </row>
    <row r="90" s="1" customFormat="1" ht="15" customHeight="1">
      <c r="B90" s="304"/>
      <c r="C90" s="279" t="s">
        <v>1398</v>
      </c>
      <c r="D90" s="279"/>
      <c r="E90" s="279"/>
      <c r="F90" s="302" t="s">
        <v>1379</v>
      </c>
      <c r="G90" s="303"/>
      <c r="H90" s="279" t="s">
        <v>1399</v>
      </c>
      <c r="I90" s="279" t="s">
        <v>1375</v>
      </c>
      <c r="J90" s="279">
        <v>50</v>
      </c>
      <c r="K90" s="293"/>
    </row>
    <row r="91" s="1" customFormat="1" ht="15" customHeight="1">
      <c r="B91" s="304"/>
      <c r="C91" s="279" t="s">
        <v>1400</v>
      </c>
      <c r="D91" s="279"/>
      <c r="E91" s="279"/>
      <c r="F91" s="302" t="s">
        <v>1379</v>
      </c>
      <c r="G91" s="303"/>
      <c r="H91" s="279" t="s">
        <v>1400</v>
      </c>
      <c r="I91" s="279" t="s">
        <v>1375</v>
      </c>
      <c r="J91" s="279">
        <v>50</v>
      </c>
      <c r="K91" s="293"/>
    </row>
    <row r="92" s="1" customFormat="1" ht="15" customHeight="1">
      <c r="B92" s="304"/>
      <c r="C92" s="279" t="s">
        <v>1401</v>
      </c>
      <c r="D92" s="279"/>
      <c r="E92" s="279"/>
      <c r="F92" s="302" t="s">
        <v>1379</v>
      </c>
      <c r="G92" s="303"/>
      <c r="H92" s="279" t="s">
        <v>1402</v>
      </c>
      <c r="I92" s="279" t="s">
        <v>1375</v>
      </c>
      <c r="J92" s="279">
        <v>255</v>
      </c>
      <c r="K92" s="293"/>
    </row>
    <row r="93" s="1" customFormat="1" ht="15" customHeight="1">
      <c r="B93" s="304"/>
      <c r="C93" s="279" t="s">
        <v>1403</v>
      </c>
      <c r="D93" s="279"/>
      <c r="E93" s="279"/>
      <c r="F93" s="302" t="s">
        <v>1373</v>
      </c>
      <c r="G93" s="303"/>
      <c r="H93" s="279" t="s">
        <v>1404</v>
      </c>
      <c r="I93" s="279" t="s">
        <v>1405</v>
      </c>
      <c r="J93" s="279"/>
      <c r="K93" s="293"/>
    </row>
    <row r="94" s="1" customFormat="1" ht="15" customHeight="1">
      <c r="B94" s="304"/>
      <c r="C94" s="279" t="s">
        <v>1406</v>
      </c>
      <c r="D94" s="279"/>
      <c r="E94" s="279"/>
      <c r="F94" s="302" t="s">
        <v>1373</v>
      </c>
      <c r="G94" s="303"/>
      <c r="H94" s="279" t="s">
        <v>1407</v>
      </c>
      <c r="I94" s="279" t="s">
        <v>1408</v>
      </c>
      <c r="J94" s="279"/>
      <c r="K94" s="293"/>
    </row>
    <row r="95" s="1" customFormat="1" ht="15" customHeight="1">
      <c r="B95" s="304"/>
      <c r="C95" s="279" t="s">
        <v>1409</v>
      </c>
      <c r="D95" s="279"/>
      <c r="E95" s="279"/>
      <c r="F95" s="302" t="s">
        <v>1373</v>
      </c>
      <c r="G95" s="303"/>
      <c r="H95" s="279" t="s">
        <v>1409</v>
      </c>
      <c r="I95" s="279" t="s">
        <v>1408</v>
      </c>
      <c r="J95" s="279"/>
      <c r="K95" s="293"/>
    </row>
    <row r="96" s="1" customFormat="1" ht="15" customHeight="1">
      <c r="B96" s="304"/>
      <c r="C96" s="279" t="s">
        <v>38</v>
      </c>
      <c r="D96" s="279"/>
      <c r="E96" s="279"/>
      <c r="F96" s="302" t="s">
        <v>1373</v>
      </c>
      <c r="G96" s="303"/>
      <c r="H96" s="279" t="s">
        <v>1410</v>
      </c>
      <c r="I96" s="279" t="s">
        <v>1408</v>
      </c>
      <c r="J96" s="279"/>
      <c r="K96" s="293"/>
    </row>
    <row r="97" s="1" customFormat="1" ht="15" customHeight="1">
      <c r="B97" s="304"/>
      <c r="C97" s="279" t="s">
        <v>48</v>
      </c>
      <c r="D97" s="279"/>
      <c r="E97" s="279"/>
      <c r="F97" s="302" t="s">
        <v>1373</v>
      </c>
      <c r="G97" s="303"/>
      <c r="H97" s="279" t="s">
        <v>1411</v>
      </c>
      <c r="I97" s="279" t="s">
        <v>1408</v>
      </c>
      <c r="J97" s="279"/>
      <c r="K97" s="293"/>
    </row>
    <row r="98" s="1" customFormat="1" ht="15" customHeight="1">
      <c r="B98" s="307"/>
      <c r="C98" s="308"/>
      <c r="D98" s="308"/>
      <c r="E98" s="308"/>
      <c r="F98" s="308"/>
      <c r="G98" s="308"/>
      <c r="H98" s="308"/>
      <c r="I98" s="308"/>
      <c r="J98" s="308"/>
      <c r="K98" s="309"/>
    </row>
    <row r="99" s="1" customFormat="1" ht="18.75" customHeight="1">
      <c r="B99" s="310"/>
      <c r="C99" s="311"/>
      <c r="D99" s="311"/>
      <c r="E99" s="311"/>
      <c r="F99" s="311"/>
      <c r="G99" s="311"/>
      <c r="H99" s="311"/>
      <c r="I99" s="311"/>
      <c r="J99" s="311"/>
      <c r="K99" s="310"/>
    </row>
    <row r="100" s="1" customFormat="1" ht="18.75" customHeight="1">
      <c r="B100" s="287"/>
      <c r="C100" s="287"/>
      <c r="D100" s="287"/>
      <c r="E100" s="287"/>
      <c r="F100" s="287"/>
      <c r="G100" s="287"/>
      <c r="H100" s="287"/>
      <c r="I100" s="287"/>
      <c r="J100" s="287"/>
      <c r="K100" s="287"/>
    </row>
    <row r="101" s="1" customFormat="1" ht="7.5" customHeight="1">
      <c r="B101" s="288"/>
      <c r="C101" s="289"/>
      <c r="D101" s="289"/>
      <c r="E101" s="289"/>
      <c r="F101" s="289"/>
      <c r="G101" s="289"/>
      <c r="H101" s="289"/>
      <c r="I101" s="289"/>
      <c r="J101" s="289"/>
      <c r="K101" s="290"/>
    </row>
    <row r="102" s="1" customFormat="1" ht="45" customHeight="1">
      <c r="B102" s="291"/>
      <c r="C102" s="292" t="s">
        <v>1412</v>
      </c>
      <c r="D102" s="292"/>
      <c r="E102" s="292"/>
      <c r="F102" s="292"/>
      <c r="G102" s="292"/>
      <c r="H102" s="292"/>
      <c r="I102" s="292"/>
      <c r="J102" s="292"/>
      <c r="K102" s="293"/>
    </row>
    <row r="103" s="1" customFormat="1" ht="17.25" customHeight="1">
      <c r="B103" s="291"/>
      <c r="C103" s="294" t="s">
        <v>1367</v>
      </c>
      <c r="D103" s="294"/>
      <c r="E103" s="294"/>
      <c r="F103" s="294" t="s">
        <v>1368</v>
      </c>
      <c r="G103" s="295"/>
      <c r="H103" s="294" t="s">
        <v>54</v>
      </c>
      <c r="I103" s="294" t="s">
        <v>57</v>
      </c>
      <c r="J103" s="294" t="s">
        <v>1369</v>
      </c>
      <c r="K103" s="293"/>
    </row>
    <row r="104" s="1" customFormat="1" ht="17.25" customHeight="1">
      <c r="B104" s="291"/>
      <c r="C104" s="296" t="s">
        <v>1370</v>
      </c>
      <c r="D104" s="296"/>
      <c r="E104" s="296"/>
      <c r="F104" s="297" t="s">
        <v>1371</v>
      </c>
      <c r="G104" s="298"/>
      <c r="H104" s="296"/>
      <c r="I104" s="296"/>
      <c r="J104" s="296" t="s">
        <v>1372</v>
      </c>
      <c r="K104" s="293"/>
    </row>
    <row r="105" s="1" customFormat="1" ht="5.25" customHeight="1">
      <c r="B105" s="291"/>
      <c r="C105" s="294"/>
      <c r="D105" s="294"/>
      <c r="E105" s="294"/>
      <c r="F105" s="294"/>
      <c r="G105" s="312"/>
      <c r="H105" s="294"/>
      <c r="I105" s="294"/>
      <c r="J105" s="294"/>
      <c r="K105" s="293"/>
    </row>
    <row r="106" s="1" customFormat="1" ht="15" customHeight="1">
      <c r="B106" s="291"/>
      <c r="C106" s="279" t="s">
        <v>53</v>
      </c>
      <c r="D106" s="301"/>
      <c r="E106" s="301"/>
      <c r="F106" s="302" t="s">
        <v>1373</v>
      </c>
      <c r="G106" s="279"/>
      <c r="H106" s="279" t="s">
        <v>1413</v>
      </c>
      <c r="I106" s="279" t="s">
        <v>1375</v>
      </c>
      <c r="J106" s="279">
        <v>20</v>
      </c>
      <c r="K106" s="293"/>
    </row>
    <row r="107" s="1" customFormat="1" ht="15" customHeight="1">
      <c r="B107" s="291"/>
      <c r="C107" s="279" t="s">
        <v>1376</v>
      </c>
      <c r="D107" s="279"/>
      <c r="E107" s="279"/>
      <c r="F107" s="302" t="s">
        <v>1373</v>
      </c>
      <c r="G107" s="279"/>
      <c r="H107" s="279" t="s">
        <v>1413</v>
      </c>
      <c r="I107" s="279" t="s">
        <v>1375</v>
      </c>
      <c r="J107" s="279">
        <v>120</v>
      </c>
      <c r="K107" s="293"/>
    </row>
    <row r="108" s="1" customFormat="1" ht="15" customHeight="1">
      <c r="B108" s="304"/>
      <c r="C108" s="279" t="s">
        <v>1378</v>
      </c>
      <c r="D108" s="279"/>
      <c r="E108" s="279"/>
      <c r="F108" s="302" t="s">
        <v>1379</v>
      </c>
      <c r="G108" s="279"/>
      <c r="H108" s="279" t="s">
        <v>1413</v>
      </c>
      <c r="I108" s="279" t="s">
        <v>1375</v>
      </c>
      <c r="J108" s="279">
        <v>50</v>
      </c>
      <c r="K108" s="293"/>
    </row>
    <row r="109" s="1" customFormat="1" ht="15" customHeight="1">
      <c r="B109" s="304"/>
      <c r="C109" s="279" t="s">
        <v>1381</v>
      </c>
      <c r="D109" s="279"/>
      <c r="E109" s="279"/>
      <c r="F109" s="302" t="s">
        <v>1373</v>
      </c>
      <c r="G109" s="279"/>
      <c r="H109" s="279" t="s">
        <v>1413</v>
      </c>
      <c r="I109" s="279" t="s">
        <v>1383</v>
      </c>
      <c r="J109" s="279"/>
      <c r="K109" s="293"/>
    </row>
    <row r="110" s="1" customFormat="1" ht="15" customHeight="1">
      <c r="B110" s="304"/>
      <c r="C110" s="279" t="s">
        <v>1392</v>
      </c>
      <c r="D110" s="279"/>
      <c r="E110" s="279"/>
      <c r="F110" s="302" t="s">
        <v>1379</v>
      </c>
      <c r="G110" s="279"/>
      <c r="H110" s="279" t="s">
        <v>1413</v>
      </c>
      <c r="I110" s="279" t="s">
        <v>1375</v>
      </c>
      <c r="J110" s="279">
        <v>50</v>
      </c>
      <c r="K110" s="293"/>
    </row>
    <row r="111" s="1" customFormat="1" ht="15" customHeight="1">
      <c r="B111" s="304"/>
      <c r="C111" s="279" t="s">
        <v>1400</v>
      </c>
      <c r="D111" s="279"/>
      <c r="E111" s="279"/>
      <c r="F111" s="302" t="s">
        <v>1379</v>
      </c>
      <c r="G111" s="279"/>
      <c r="H111" s="279" t="s">
        <v>1413</v>
      </c>
      <c r="I111" s="279" t="s">
        <v>1375</v>
      </c>
      <c r="J111" s="279">
        <v>50</v>
      </c>
      <c r="K111" s="293"/>
    </row>
    <row r="112" s="1" customFormat="1" ht="15" customHeight="1">
      <c r="B112" s="304"/>
      <c r="C112" s="279" t="s">
        <v>1398</v>
      </c>
      <c r="D112" s="279"/>
      <c r="E112" s="279"/>
      <c r="F112" s="302" t="s">
        <v>1379</v>
      </c>
      <c r="G112" s="279"/>
      <c r="H112" s="279" t="s">
        <v>1413</v>
      </c>
      <c r="I112" s="279" t="s">
        <v>1375</v>
      </c>
      <c r="J112" s="279">
        <v>50</v>
      </c>
      <c r="K112" s="293"/>
    </row>
    <row r="113" s="1" customFormat="1" ht="15" customHeight="1">
      <c r="B113" s="304"/>
      <c r="C113" s="279" t="s">
        <v>53</v>
      </c>
      <c r="D113" s="279"/>
      <c r="E113" s="279"/>
      <c r="F113" s="302" t="s">
        <v>1373</v>
      </c>
      <c r="G113" s="279"/>
      <c r="H113" s="279" t="s">
        <v>1414</v>
      </c>
      <c r="I113" s="279" t="s">
        <v>1375</v>
      </c>
      <c r="J113" s="279">
        <v>20</v>
      </c>
      <c r="K113" s="293"/>
    </row>
    <row r="114" s="1" customFormat="1" ht="15" customHeight="1">
      <c r="B114" s="304"/>
      <c r="C114" s="279" t="s">
        <v>1415</v>
      </c>
      <c r="D114" s="279"/>
      <c r="E114" s="279"/>
      <c r="F114" s="302" t="s">
        <v>1373</v>
      </c>
      <c r="G114" s="279"/>
      <c r="H114" s="279" t="s">
        <v>1416</v>
      </c>
      <c r="I114" s="279" t="s">
        <v>1375</v>
      </c>
      <c r="J114" s="279">
        <v>120</v>
      </c>
      <c r="K114" s="293"/>
    </row>
    <row r="115" s="1" customFormat="1" ht="15" customHeight="1">
      <c r="B115" s="304"/>
      <c r="C115" s="279" t="s">
        <v>38</v>
      </c>
      <c r="D115" s="279"/>
      <c r="E115" s="279"/>
      <c r="F115" s="302" t="s">
        <v>1373</v>
      </c>
      <c r="G115" s="279"/>
      <c r="H115" s="279" t="s">
        <v>1417</v>
      </c>
      <c r="I115" s="279" t="s">
        <v>1408</v>
      </c>
      <c r="J115" s="279"/>
      <c r="K115" s="293"/>
    </row>
    <row r="116" s="1" customFormat="1" ht="15" customHeight="1">
      <c r="B116" s="304"/>
      <c r="C116" s="279" t="s">
        <v>48</v>
      </c>
      <c r="D116" s="279"/>
      <c r="E116" s="279"/>
      <c r="F116" s="302" t="s">
        <v>1373</v>
      </c>
      <c r="G116" s="279"/>
      <c r="H116" s="279" t="s">
        <v>1418</v>
      </c>
      <c r="I116" s="279" t="s">
        <v>1408</v>
      </c>
      <c r="J116" s="279"/>
      <c r="K116" s="293"/>
    </row>
    <row r="117" s="1" customFormat="1" ht="15" customHeight="1">
      <c r="B117" s="304"/>
      <c r="C117" s="279" t="s">
        <v>57</v>
      </c>
      <c r="D117" s="279"/>
      <c r="E117" s="279"/>
      <c r="F117" s="302" t="s">
        <v>1373</v>
      </c>
      <c r="G117" s="279"/>
      <c r="H117" s="279" t="s">
        <v>1419</v>
      </c>
      <c r="I117" s="279" t="s">
        <v>1420</v>
      </c>
      <c r="J117" s="279"/>
      <c r="K117" s="293"/>
    </row>
    <row r="118" s="1" customFormat="1" ht="15" customHeight="1">
      <c r="B118" s="307"/>
      <c r="C118" s="313"/>
      <c r="D118" s="313"/>
      <c r="E118" s="313"/>
      <c r="F118" s="313"/>
      <c r="G118" s="313"/>
      <c r="H118" s="313"/>
      <c r="I118" s="313"/>
      <c r="J118" s="313"/>
      <c r="K118" s="309"/>
    </row>
    <row r="119" s="1" customFormat="1" ht="18.75" customHeight="1">
      <c r="B119" s="314"/>
      <c r="C119" s="315"/>
      <c r="D119" s="315"/>
      <c r="E119" s="315"/>
      <c r="F119" s="316"/>
      <c r="G119" s="315"/>
      <c r="H119" s="315"/>
      <c r="I119" s="315"/>
      <c r="J119" s="315"/>
      <c r="K119" s="314"/>
    </row>
    <row r="120" s="1" customFormat="1" ht="18.75" customHeight="1">
      <c r="B120" s="287"/>
      <c r="C120" s="287"/>
      <c r="D120" s="287"/>
      <c r="E120" s="287"/>
      <c r="F120" s="287"/>
      <c r="G120" s="287"/>
      <c r="H120" s="287"/>
      <c r="I120" s="287"/>
      <c r="J120" s="287"/>
      <c r="K120" s="287"/>
    </row>
    <row r="121" s="1" customFormat="1" ht="7.5" customHeight="1">
      <c r="B121" s="317"/>
      <c r="C121" s="318"/>
      <c r="D121" s="318"/>
      <c r="E121" s="318"/>
      <c r="F121" s="318"/>
      <c r="G121" s="318"/>
      <c r="H121" s="318"/>
      <c r="I121" s="318"/>
      <c r="J121" s="318"/>
      <c r="K121" s="319"/>
    </row>
    <row r="122" s="1" customFormat="1" ht="45" customHeight="1">
      <c r="B122" s="320"/>
      <c r="C122" s="270" t="s">
        <v>1421</v>
      </c>
      <c r="D122" s="270"/>
      <c r="E122" s="270"/>
      <c r="F122" s="270"/>
      <c r="G122" s="270"/>
      <c r="H122" s="270"/>
      <c r="I122" s="270"/>
      <c r="J122" s="270"/>
      <c r="K122" s="321"/>
    </row>
    <row r="123" s="1" customFormat="1" ht="17.25" customHeight="1">
      <c r="B123" s="322"/>
      <c r="C123" s="294" t="s">
        <v>1367</v>
      </c>
      <c r="D123" s="294"/>
      <c r="E123" s="294"/>
      <c r="F123" s="294" t="s">
        <v>1368</v>
      </c>
      <c r="G123" s="295"/>
      <c r="H123" s="294" t="s">
        <v>54</v>
      </c>
      <c r="I123" s="294" t="s">
        <v>57</v>
      </c>
      <c r="J123" s="294" t="s">
        <v>1369</v>
      </c>
      <c r="K123" s="323"/>
    </row>
    <row r="124" s="1" customFormat="1" ht="17.25" customHeight="1">
      <c r="B124" s="322"/>
      <c r="C124" s="296" t="s">
        <v>1370</v>
      </c>
      <c r="D124" s="296"/>
      <c r="E124" s="296"/>
      <c r="F124" s="297" t="s">
        <v>1371</v>
      </c>
      <c r="G124" s="298"/>
      <c r="H124" s="296"/>
      <c r="I124" s="296"/>
      <c r="J124" s="296" t="s">
        <v>1372</v>
      </c>
      <c r="K124" s="323"/>
    </row>
    <row r="125" s="1" customFormat="1" ht="5.25" customHeight="1">
      <c r="B125" s="324"/>
      <c r="C125" s="299"/>
      <c r="D125" s="299"/>
      <c r="E125" s="299"/>
      <c r="F125" s="299"/>
      <c r="G125" s="325"/>
      <c r="H125" s="299"/>
      <c r="I125" s="299"/>
      <c r="J125" s="299"/>
      <c r="K125" s="326"/>
    </row>
    <row r="126" s="1" customFormat="1" ht="15" customHeight="1">
      <c r="B126" s="324"/>
      <c r="C126" s="279" t="s">
        <v>1376</v>
      </c>
      <c r="D126" s="301"/>
      <c r="E126" s="301"/>
      <c r="F126" s="302" t="s">
        <v>1373</v>
      </c>
      <c r="G126" s="279"/>
      <c r="H126" s="279" t="s">
        <v>1413</v>
      </c>
      <c r="I126" s="279" t="s">
        <v>1375</v>
      </c>
      <c r="J126" s="279">
        <v>120</v>
      </c>
      <c r="K126" s="327"/>
    </row>
    <row r="127" s="1" customFormat="1" ht="15" customHeight="1">
      <c r="B127" s="324"/>
      <c r="C127" s="279" t="s">
        <v>1422</v>
      </c>
      <c r="D127" s="279"/>
      <c r="E127" s="279"/>
      <c r="F127" s="302" t="s">
        <v>1373</v>
      </c>
      <c r="G127" s="279"/>
      <c r="H127" s="279" t="s">
        <v>1423</v>
      </c>
      <c r="I127" s="279" t="s">
        <v>1375</v>
      </c>
      <c r="J127" s="279" t="s">
        <v>1424</v>
      </c>
      <c r="K127" s="327"/>
    </row>
    <row r="128" s="1" customFormat="1" ht="15" customHeight="1">
      <c r="B128" s="324"/>
      <c r="C128" s="279" t="s">
        <v>1321</v>
      </c>
      <c r="D128" s="279"/>
      <c r="E128" s="279"/>
      <c r="F128" s="302" t="s">
        <v>1373</v>
      </c>
      <c r="G128" s="279"/>
      <c r="H128" s="279" t="s">
        <v>1425</v>
      </c>
      <c r="I128" s="279" t="s">
        <v>1375</v>
      </c>
      <c r="J128" s="279" t="s">
        <v>1424</v>
      </c>
      <c r="K128" s="327"/>
    </row>
    <row r="129" s="1" customFormat="1" ht="15" customHeight="1">
      <c r="B129" s="324"/>
      <c r="C129" s="279" t="s">
        <v>1384</v>
      </c>
      <c r="D129" s="279"/>
      <c r="E129" s="279"/>
      <c r="F129" s="302" t="s">
        <v>1379</v>
      </c>
      <c r="G129" s="279"/>
      <c r="H129" s="279" t="s">
        <v>1385</v>
      </c>
      <c r="I129" s="279" t="s">
        <v>1375</v>
      </c>
      <c r="J129" s="279">
        <v>15</v>
      </c>
      <c r="K129" s="327"/>
    </row>
    <row r="130" s="1" customFormat="1" ht="15" customHeight="1">
      <c r="B130" s="324"/>
      <c r="C130" s="305" t="s">
        <v>1386</v>
      </c>
      <c r="D130" s="305"/>
      <c r="E130" s="305"/>
      <c r="F130" s="306" t="s">
        <v>1379</v>
      </c>
      <c r="G130" s="305"/>
      <c r="H130" s="305" t="s">
        <v>1387</v>
      </c>
      <c r="I130" s="305" t="s">
        <v>1375</v>
      </c>
      <c r="J130" s="305">
        <v>15</v>
      </c>
      <c r="K130" s="327"/>
    </row>
    <row r="131" s="1" customFormat="1" ht="15" customHeight="1">
      <c r="B131" s="324"/>
      <c r="C131" s="305" t="s">
        <v>1388</v>
      </c>
      <c r="D131" s="305"/>
      <c r="E131" s="305"/>
      <c r="F131" s="306" t="s">
        <v>1379</v>
      </c>
      <c r="G131" s="305"/>
      <c r="H131" s="305" t="s">
        <v>1389</v>
      </c>
      <c r="I131" s="305" t="s">
        <v>1375</v>
      </c>
      <c r="J131" s="305">
        <v>20</v>
      </c>
      <c r="K131" s="327"/>
    </row>
    <row r="132" s="1" customFormat="1" ht="15" customHeight="1">
      <c r="B132" s="324"/>
      <c r="C132" s="305" t="s">
        <v>1390</v>
      </c>
      <c r="D132" s="305"/>
      <c r="E132" s="305"/>
      <c r="F132" s="306" t="s">
        <v>1379</v>
      </c>
      <c r="G132" s="305"/>
      <c r="H132" s="305" t="s">
        <v>1391</v>
      </c>
      <c r="I132" s="305" t="s">
        <v>1375</v>
      </c>
      <c r="J132" s="305">
        <v>20</v>
      </c>
      <c r="K132" s="327"/>
    </row>
    <row r="133" s="1" customFormat="1" ht="15" customHeight="1">
      <c r="B133" s="324"/>
      <c r="C133" s="279" t="s">
        <v>1378</v>
      </c>
      <c r="D133" s="279"/>
      <c r="E133" s="279"/>
      <c r="F133" s="302" t="s">
        <v>1379</v>
      </c>
      <c r="G133" s="279"/>
      <c r="H133" s="279" t="s">
        <v>1413</v>
      </c>
      <c r="I133" s="279" t="s">
        <v>1375</v>
      </c>
      <c r="J133" s="279">
        <v>50</v>
      </c>
      <c r="K133" s="327"/>
    </row>
    <row r="134" s="1" customFormat="1" ht="15" customHeight="1">
      <c r="B134" s="324"/>
      <c r="C134" s="279" t="s">
        <v>1392</v>
      </c>
      <c r="D134" s="279"/>
      <c r="E134" s="279"/>
      <c r="F134" s="302" t="s">
        <v>1379</v>
      </c>
      <c r="G134" s="279"/>
      <c r="H134" s="279" t="s">
        <v>1413</v>
      </c>
      <c r="I134" s="279" t="s">
        <v>1375</v>
      </c>
      <c r="J134" s="279">
        <v>50</v>
      </c>
      <c r="K134" s="327"/>
    </row>
    <row r="135" s="1" customFormat="1" ht="15" customHeight="1">
      <c r="B135" s="324"/>
      <c r="C135" s="279" t="s">
        <v>1398</v>
      </c>
      <c r="D135" s="279"/>
      <c r="E135" s="279"/>
      <c r="F135" s="302" t="s">
        <v>1379</v>
      </c>
      <c r="G135" s="279"/>
      <c r="H135" s="279" t="s">
        <v>1413</v>
      </c>
      <c r="I135" s="279" t="s">
        <v>1375</v>
      </c>
      <c r="J135" s="279">
        <v>50</v>
      </c>
      <c r="K135" s="327"/>
    </row>
    <row r="136" s="1" customFormat="1" ht="15" customHeight="1">
      <c r="B136" s="324"/>
      <c r="C136" s="279" t="s">
        <v>1400</v>
      </c>
      <c r="D136" s="279"/>
      <c r="E136" s="279"/>
      <c r="F136" s="302" t="s">
        <v>1379</v>
      </c>
      <c r="G136" s="279"/>
      <c r="H136" s="279" t="s">
        <v>1413</v>
      </c>
      <c r="I136" s="279" t="s">
        <v>1375</v>
      </c>
      <c r="J136" s="279">
        <v>50</v>
      </c>
      <c r="K136" s="327"/>
    </row>
    <row r="137" s="1" customFormat="1" ht="15" customHeight="1">
      <c r="B137" s="324"/>
      <c r="C137" s="279" t="s">
        <v>1401</v>
      </c>
      <c r="D137" s="279"/>
      <c r="E137" s="279"/>
      <c r="F137" s="302" t="s">
        <v>1379</v>
      </c>
      <c r="G137" s="279"/>
      <c r="H137" s="279" t="s">
        <v>1426</v>
      </c>
      <c r="I137" s="279" t="s">
        <v>1375</v>
      </c>
      <c r="J137" s="279">
        <v>255</v>
      </c>
      <c r="K137" s="327"/>
    </row>
    <row r="138" s="1" customFormat="1" ht="15" customHeight="1">
      <c r="B138" s="324"/>
      <c r="C138" s="279" t="s">
        <v>1403</v>
      </c>
      <c r="D138" s="279"/>
      <c r="E138" s="279"/>
      <c r="F138" s="302" t="s">
        <v>1373</v>
      </c>
      <c r="G138" s="279"/>
      <c r="H138" s="279" t="s">
        <v>1427</v>
      </c>
      <c r="I138" s="279" t="s">
        <v>1405</v>
      </c>
      <c r="J138" s="279"/>
      <c r="K138" s="327"/>
    </row>
    <row r="139" s="1" customFormat="1" ht="15" customHeight="1">
      <c r="B139" s="324"/>
      <c r="C139" s="279" t="s">
        <v>1406</v>
      </c>
      <c r="D139" s="279"/>
      <c r="E139" s="279"/>
      <c r="F139" s="302" t="s">
        <v>1373</v>
      </c>
      <c r="G139" s="279"/>
      <c r="H139" s="279" t="s">
        <v>1428</v>
      </c>
      <c r="I139" s="279" t="s">
        <v>1408</v>
      </c>
      <c r="J139" s="279"/>
      <c r="K139" s="327"/>
    </row>
    <row r="140" s="1" customFormat="1" ht="15" customHeight="1">
      <c r="B140" s="324"/>
      <c r="C140" s="279" t="s">
        <v>1409</v>
      </c>
      <c r="D140" s="279"/>
      <c r="E140" s="279"/>
      <c r="F140" s="302" t="s">
        <v>1373</v>
      </c>
      <c r="G140" s="279"/>
      <c r="H140" s="279" t="s">
        <v>1409</v>
      </c>
      <c r="I140" s="279" t="s">
        <v>1408</v>
      </c>
      <c r="J140" s="279"/>
      <c r="K140" s="327"/>
    </row>
    <row r="141" s="1" customFormat="1" ht="15" customHeight="1">
      <c r="B141" s="324"/>
      <c r="C141" s="279" t="s">
        <v>38</v>
      </c>
      <c r="D141" s="279"/>
      <c r="E141" s="279"/>
      <c r="F141" s="302" t="s">
        <v>1373</v>
      </c>
      <c r="G141" s="279"/>
      <c r="H141" s="279" t="s">
        <v>1429</v>
      </c>
      <c r="I141" s="279" t="s">
        <v>1408</v>
      </c>
      <c r="J141" s="279"/>
      <c r="K141" s="327"/>
    </row>
    <row r="142" s="1" customFormat="1" ht="15" customHeight="1">
      <c r="B142" s="324"/>
      <c r="C142" s="279" t="s">
        <v>1430</v>
      </c>
      <c r="D142" s="279"/>
      <c r="E142" s="279"/>
      <c r="F142" s="302" t="s">
        <v>1373</v>
      </c>
      <c r="G142" s="279"/>
      <c r="H142" s="279" t="s">
        <v>1431</v>
      </c>
      <c r="I142" s="279" t="s">
        <v>1408</v>
      </c>
      <c r="J142" s="279"/>
      <c r="K142" s="327"/>
    </row>
    <row r="143" s="1" customFormat="1" ht="15" customHeight="1">
      <c r="B143" s="328"/>
      <c r="C143" s="329"/>
      <c r="D143" s="329"/>
      <c r="E143" s="329"/>
      <c r="F143" s="329"/>
      <c r="G143" s="329"/>
      <c r="H143" s="329"/>
      <c r="I143" s="329"/>
      <c r="J143" s="329"/>
      <c r="K143" s="330"/>
    </row>
    <row r="144" s="1" customFormat="1" ht="18.75" customHeight="1">
      <c r="B144" s="315"/>
      <c r="C144" s="315"/>
      <c r="D144" s="315"/>
      <c r="E144" s="315"/>
      <c r="F144" s="316"/>
      <c r="G144" s="315"/>
      <c r="H144" s="315"/>
      <c r="I144" s="315"/>
      <c r="J144" s="315"/>
      <c r="K144" s="315"/>
    </row>
    <row r="145" s="1" customFormat="1" ht="18.75" customHeight="1">
      <c r="B145" s="287"/>
      <c r="C145" s="287"/>
      <c r="D145" s="287"/>
      <c r="E145" s="287"/>
      <c r="F145" s="287"/>
      <c r="G145" s="287"/>
      <c r="H145" s="287"/>
      <c r="I145" s="287"/>
      <c r="J145" s="287"/>
      <c r="K145" s="287"/>
    </row>
    <row r="146" s="1" customFormat="1" ht="7.5" customHeight="1">
      <c r="B146" s="288"/>
      <c r="C146" s="289"/>
      <c r="D146" s="289"/>
      <c r="E146" s="289"/>
      <c r="F146" s="289"/>
      <c r="G146" s="289"/>
      <c r="H146" s="289"/>
      <c r="I146" s="289"/>
      <c r="J146" s="289"/>
      <c r="K146" s="290"/>
    </row>
    <row r="147" s="1" customFormat="1" ht="45" customHeight="1">
      <c r="B147" s="291"/>
      <c r="C147" s="292" t="s">
        <v>1432</v>
      </c>
      <c r="D147" s="292"/>
      <c r="E147" s="292"/>
      <c r="F147" s="292"/>
      <c r="G147" s="292"/>
      <c r="H147" s="292"/>
      <c r="I147" s="292"/>
      <c r="J147" s="292"/>
      <c r="K147" s="293"/>
    </row>
    <row r="148" s="1" customFormat="1" ht="17.25" customHeight="1">
      <c r="B148" s="291"/>
      <c r="C148" s="294" t="s">
        <v>1367</v>
      </c>
      <c r="D148" s="294"/>
      <c r="E148" s="294"/>
      <c r="F148" s="294" t="s">
        <v>1368</v>
      </c>
      <c r="G148" s="295"/>
      <c r="H148" s="294" t="s">
        <v>54</v>
      </c>
      <c r="I148" s="294" t="s">
        <v>57</v>
      </c>
      <c r="J148" s="294" t="s">
        <v>1369</v>
      </c>
      <c r="K148" s="293"/>
    </row>
    <row r="149" s="1" customFormat="1" ht="17.25" customHeight="1">
      <c r="B149" s="291"/>
      <c r="C149" s="296" t="s">
        <v>1370</v>
      </c>
      <c r="D149" s="296"/>
      <c r="E149" s="296"/>
      <c r="F149" s="297" t="s">
        <v>1371</v>
      </c>
      <c r="G149" s="298"/>
      <c r="H149" s="296"/>
      <c r="I149" s="296"/>
      <c r="J149" s="296" t="s">
        <v>1372</v>
      </c>
      <c r="K149" s="293"/>
    </row>
    <row r="150" s="1" customFormat="1" ht="5.25" customHeight="1">
      <c r="B150" s="304"/>
      <c r="C150" s="299"/>
      <c r="D150" s="299"/>
      <c r="E150" s="299"/>
      <c r="F150" s="299"/>
      <c r="G150" s="300"/>
      <c r="H150" s="299"/>
      <c r="I150" s="299"/>
      <c r="J150" s="299"/>
      <c r="K150" s="327"/>
    </row>
    <row r="151" s="1" customFormat="1" ht="15" customHeight="1">
      <c r="B151" s="304"/>
      <c r="C151" s="331" t="s">
        <v>1376</v>
      </c>
      <c r="D151" s="279"/>
      <c r="E151" s="279"/>
      <c r="F151" s="332" t="s">
        <v>1373</v>
      </c>
      <c r="G151" s="279"/>
      <c r="H151" s="331" t="s">
        <v>1413</v>
      </c>
      <c r="I151" s="331" t="s">
        <v>1375</v>
      </c>
      <c r="J151" s="331">
        <v>120</v>
      </c>
      <c r="K151" s="327"/>
    </row>
    <row r="152" s="1" customFormat="1" ht="15" customHeight="1">
      <c r="B152" s="304"/>
      <c r="C152" s="331" t="s">
        <v>1422</v>
      </c>
      <c r="D152" s="279"/>
      <c r="E152" s="279"/>
      <c r="F152" s="332" t="s">
        <v>1373</v>
      </c>
      <c r="G152" s="279"/>
      <c r="H152" s="331" t="s">
        <v>1433</v>
      </c>
      <c r="I152" s="331" t="s">
        <v>1375</v>
      </c>
      <c r="J152" s="331" t="s">
        <v>1424</v>
      </c>
      <c r="K152" s="327"/>
    </row>
    <row r="153" s="1" customFormat="1" ht="15" customHeight="1">
      <c r="B153" s="304"/>
      <c r="C153" s="331" t="s">
        <v>1321</v>
      </c>
      <c r="D153" s="279"/>
      <c r="E153" s="279"/>
      <c r="F153" s="332" t="s">
        <v>1373</v>
      </c>
      <c r="G153" s="279"/>
      <c r="H153" s="331" t="s">
        <v>1434</v>
      </c>
      <c r="I153" s="331" t="s">
        <v>1375</v>
      </c>
      <c r="J153" s="331" t="s">
        <v>1424</v>
      </c>
      <c r="K153" s="327"/>
    </row>
    <row r="154" s="1" customFormat="1" ht="15" customHeight="1">
      <c r="B154" s="304"/>
      <c r="C154" s="331" t="s">
        <v>1378</v>
      </c>
      <c r="D154" s="279"/>
      <c r="E154" s="279"/>
      <c r="F154" s="332" t="s">
        <v>1379</v>
      </c>
      <c r="G154" s="279"/>
      <c r="H154" s="331" t="s">
        <v>1413</v>
      </c>
      <c r="I154" s="331" t="s">
        <v>1375</v>
      </c>
      <c r="J154" s="331">
        <v>50</v>
      </c>
      <c r="K154" s="327"/>
    </row>
    <row r="155" s="1" customFormat="1" ht="15" customHeight="1">
      <c r="B155" s="304"/>
      <c r="C155" s="331" t="s">
        <v>1381</v>
      </c>
      <c r="D155" s="279"/>
      <c r="E155" s="279"/>
      <c r="F155" s="332" t="s">
        <v>1373</v>
      </c>
      <c r="G155" s="279"/>
      <c r="H155" s="331" t="s">
        <v>1413</v>
      </c>
      <c r="I155" s="331" t="s">
        <v>1383</v>
      </c>
      <c r="J155" s="331"/>
      <c r="K155" s="327"/>
    </row>
    <row r="156" s="1" customFormat="1" ht="15" customHeight="1">
      <c r="B156" s="304"/>
      <c r="C156" s="331" t="s">
        <v>1392</v>
      </c>
      <c r="D156" s="279"/>
      <c r="E156" s="279"/>
      <c r="F156" s="332" t="s">
        <v>1379</v>
      </c>
      <c r="G156" s="279"/>
      <c r="H156" s="331" t="s">
        <v>1413</v>
      </c>
      <c r="I156" s="331" t="s">
        <v>1375</v>
      </c>
      <c r="J156" s="331">
        <v>50</v>
      </c>
      <c r="K156" s="327"/>
    </row>
    <row r="157" s="1" customFormat="1" ht="15" customHeight="1">
      <c r="B157" s="304"/>
      <c r="C157" s="331" t="s">
        <v>1400</v>
      </c>
      <c r="D157" s="279"/>
      <c r="E157" s="279"/>
      <c r="F157" s="332" t="s">
        <v>1379</v>
      </c>
      <c r="G157" s="279"/>
      <c r="H157" s="331" t="s">
        <v>1413</v>
      </c>
      <c r="I157" s="331" t="s">
        <v>1375</v>
      </c>
      <c r="J157" s="331">
        <v>50</v>
      </c>
      <c r="K157" s="327"/>
    </row>
    <row r="158" s="1" customFormat="1" ht="15" customHeight="1">
      <c r="B158" s="304"/>
      <c r="C158" s="331" t="s">
        <v>1398</v>
      </c>
      <c r="D158" s="279"/>
      <c r="E158" s="279"/>
      <c r="F158" s="332" t="s">
        <v>1379</v>
      </c>
      <c r="G158" s="279"/>
      <c r="H158" s="331" t="s">
        <v>1413</v>
      </c>
      <c r="I158" s="331" t="s">
        <v>1375</v>
      </c>
      <c r="J158" s="331">
        <v>50</v>
      </c>
      <c r="K158" s="327"/>
    </row>
    <row r="159" s="1" customFormat="1" ht="15" customHeight="1">
      <c r="B159" s="304"/>
      <c r="C159" s="331" t="s">
        <v>82</v>
      </c>
      <c r="D159" s="279"/>
      <c r="E159" s="279"/>
      <c r="F159" s="332" t="s">
        <v>1373</v>
      </c>
      <c r="G159" s="279"/>
      <c r="H159" s="331" t="s">
        <v>1435</v>
      </c>
      <c r="I159" s="331" t="s">
        <v>1375</v>
      </c>
      <c r="J159" s="331" t="s">
        <v>1436</v>
      </c>
      <c r="K159" s="327"/>
    </row>
    <row r="160" s="1" customFormat="1" ht="15" customHeight="1">
      <c r="B160" s="304"/>
      <c r="C160" s="331" t="s">
        <v>1437</v>
      </c>
      <c r="D160" s="279"/>
      <c r="E160" s="279"/>
      <c r="F160" s="332" t="s">
        <v>1373</v>
      </c>
      <c r="G160" s="279"/>
      <c r="H160" s="331" t="s">
        <v>1438</v>
      </c>
      <c r="I160" s="331" t="s">
        <v>1408</v>
      </c>
      <c r="J160" s="331"/>
      <c r="K160" s="327"/>
    </row>
    <row r="161" s="1" customFormat="1" ht="15" customHeight="1">
      <c r="B161" s="333"/>
      <c r="C161" s="313"/>
      <c r="D161" s="313"/>
      <c r="E161" s="313"/>
      <c r="F161" s="313"/>
      <c r="G161" s="313"/>
      <c r="H161" s="313"/>
      <c r="I161" s="313"/>
      <c r="J161" s="313"/>
      <c r="K161" s="334"/>
    </row>
    <row r="162" s="1" customFormat="1" ht="18.75" customHeight="1">
      <c r="B162" s="315"/>
      <c r="C162" s="325"/>
      <c r="D162" s="325"/>
      <c r="E162" s="325"/>
      <c r="F162" s="335"/>
      <c r="G162" s="325"/>
      <c r="H162" s="325"/>
      <c r="I162" s="325"/>
      <c r="J162" s="325"/>
      <c r="K162" s="315"/>
    </row>
    <row r="163" s="1" customFormat="1" ht="18.75" customHeight="1">
      <c r="B163" s="287"/>
      <c r="C163" s="287"/>
      <c r="D163" s="287"/>
      <c r="E163" s="287"/>
      <c r="F163" s="287"/>
      <c r="G163" s="287"/>
      <c r="H163" s="287"/>
      <c r="I163" s="287"/>
      <c r="J163" s="287"/>
      <c r="K163" s="287"/>
    </row>
    <row r="164" s="1" customFormat="1" ht="7.5" customHeight="1">
      <c r="B164" s="266"/>
      <c r="C164" s="267"/>
      <c r="D164" s="267"/>
      <c r="E164" s="267"/>
      <c r="F164" s="267"/>
      <c r="G164" s="267"/>
      <c r="H164" s="267"/>
      <c r="I164" s="267"/>
      <c r="J164" s="267"/>
      <c r="K164" s="268"/>
    </row>
    <row r="165" s="1" customFormat="1" ht="45" customHeight="1">
      <c r="B165" s="269"/>
      <c r="C165" s="270" t="s">
        <v>1439</v>
      </c>
      <c r="D165" s="270"/>
      <c r="E165" s="270"/>
      <c r="F165" s="270"/>
      <c r="G165" s="270"/>
      <c r="H165" s="270"/>
      <c r="I165" s="270"/>
      <c r="J165" s="270"/>
      <c r="K165" s="271"/>
    </row>
    <row r="166" s="1" customFormat="1" ht="17.25" customHeight="1">
      <c r="B166" s="269"/>
      <c r="C166" s="294" t="s">
        <v>1367</v>
      </c>
      <c r="D166" s="294"/>
      <c r="E166" s="294"/>
      <c r="F166" s="294" t="s">
        <v>1368</v>
      </c>
      <c r="G166" s="336"/>
      <c r="H166" s="337" t="s">
        <v>54</v>
      </c>
      <c r="I166" s="337" t="s">
        <v>57</v>
      </c>
      <c r="J166" s="294" t="s">
        <v>1369</v>
      </c>
      <c r="K166" s="271"/>
    </row>
    <row r="167" s="1" customFormat="1" ht="17.25" customHeight="1">
      <c r="B167" s="272"/>
      <c r="C167" s="296" t="s">
        <v>1370</v>
      </c>
      <c r="D167" s="296"/>
      <c r="E167" s="296"/>
      <c r="F167" s="297" t="s">
        <v>1371</v>
      </c>
      <c r="G167" s="338"/>
      <c r="H167" s="339"/>
      <c r="I167" s="339"/>
      <c r="J167" s="296" t="s">
        <v>1372</v>
      </c>
      <c r="K167" s="274"/>
    </row>
    <row r="168" s="1" customFormat="1" ht="5.25" customHeight="1">
      <c r="B168" s="304"/>
      <c r="C168" s="299"/>
      <c r="D168" s="299"/>
      <c r="E168" s="299"/>
      <c r="F168" s="299"/>
      <c r="G168" s="300"/>
      <c r="H168" s="299"/>
      <c r="I168" s="299"/>
      <c r="J168" s="299"/>
      <c r="K168" s="327"/>
    </row>
    <row r="169" s="1" customFormat="1" ht="15" customHeight="1">
      <c r="B169" s="304"/>
      <c r="C169" s="279" t="s">
        <v>1376</v>
      </c>
      <c r="D169" s="279"/>
      <c r="E169" s="279"/>
      <c r="F169" s="302" t="s">
        <v>1373</v>
      </c>
      <c r="G169" s="279"/>
      <c r="H169" s="279" t="s">
        <v>1413</v>
      </c>
      <c r="I169" s="279" t="s">
        <v>1375</v>
      </c>
      <c r="J169" s="279">
        <v>120</v>
      </c>
      <c r="K169" s="327"/>
    </row>
    <row r="170" s="1" customFormat="1" ht="15" customHeight="1">
      <c r="B170" s="304"/>
      <c r="C170" s="279" t="s">
        <v>1422</v>
      </c>
      <c r="D170" s="279"/>
      <c r="E170" s="279"/>
      <c r="F170" s="302" t="s">
        <v>1373</v>
      </c>
      <c r="G170" s="279"/>
      <c r="H170" s="279" t="s">
        <v>1423</v>
      </c>
      <c r="I170" s="279" t="s">
        <v>1375</v>
      </c>
      <c r="J170" s="279" t="s">
        <v>1424</v>
      </c>
      <c r="K170" s="327"/>
    </row>
    <row r="171" s="1" customFormat="1" ht="15" customHeight="1">
      <c r="B171" s="304"/>
      <c r="C171" s="279" t="s">
        <v>1321</v>
      </c>
      <c r="D171" s="279"/>
      <c r="E171" s="279"/>
      <c r="F171" s="302" t="s">
        <v>1373</v>
      </c>
      <c r="G171" s="279"/>
      <c r="H171" s="279" t="s">
        <v>1440</v>
      </c>
      <c r="I171" s="279" t="s">
        <v>1375</v>
      </c>
      <c r="J171" s="279" t="s">
        <v>1424</v>
      </c>
      <c r="K171" s="327"/>
    </row>
    <row r="172" s="1" customFormat="1" ht="15" customHeight="1">
      <c r="B172" s="304"/>
      <c r="C172" s="279" t="s">
        <v>1378</v>
      </c>
      <c r="D172" s="279"/>
      <c r="E172" s="279"/>
      <c r="F172" s="302" t="s">
        <v>1379</v>
      </c>
      <c r="G172" s="279"/>
      <c r="H172" s="279" t="s">
        <v>1440</v>
      </c>
      <c r="I172" s="279" t="s">
        <v>1375</v>
      </c>
      <c r="J172" s="279">
        <v>50</v>
      </c>
      <c r="K172" s="327"/>
    </row>
    <row r="173" s="1" customFormat="1" ht="15" customHeight="1">
      <c r="B173" s="304"/>
      <c r="C173" s="279" t="s">
        <v>1381</v>
      </c>
      <c r="D173" s="279"/>
      <c r="E173" s="279"/>
      <c r="F173" s="302" t="s">
        <v>1373</v>
      </c>
      <c r="G173" s="279"/>
      <c r="H173" s="279" t="s">
        <v>1440</v>
      </c>
      <c r="I173" s="279" t="s">
        <v>1383</v>
      </c>
      <c r="J173" s="279"/>
      <c r="K173" s="327"/>
    </row>
    <row r="174" s="1" customFormat="1" ht="15" customHeight="1">
      <c r="B174" s="304"/>
      <c r="C174" s="279" t="s">
        <v>1392</v>
      </c>
      <c r="D174" s="279"/>
      <c r="E174" s="279"/>
      <c r="F174" s="302" t="s">
        <v>1379</v>
      </c>
      <c r="G174" s="279"/>
      <c r="H174" s="279" t="s">
        <v>1440</v>
      </c>
      <c r="I174" s="279" t="s">
        <v>1375</v>
      </c>
      <c r="J174" s="279">
        <v>50</v>
      </c>
      <c r="K174" s="327"/>
    </row>
    <row r="175" s="1" customFormat="1" ht="15" customHeight="1">
      <c r="B175" s="304"/>
      <c r="C175" s="279" t="s">
        <v>1400</v>
      </c>
      <c r="D175" s="279"/>
      <c r="E175" s="279"/>
      <c r="F175" s="302" t="s">
        <v>1379</v>
      </c>
      <c r="G175" s="279"/>
      <c r="H175" s="279" t="s">
        <v>1440</v>
      </c>
      <c r="I175" s="279" t="s">
        <v>1375</v>
      </c>
      <c r="J175" s="279">
        <v>50</v>
      </c>
      <c r="K175" s="327"/>
    </row>
    <row r="176" s="1" customFormat="1" ht="15" customHeight="1">
      <c r="B176" s="304"/>
      <c r="C176" s="279" t="s">
        <v>1398</v>
      </c>
      <c r="D176" s="279"/>
      <c r="E176" s="279"/>
      <c r="F176" s="302" t="s">
        <v>1379</v>
      </c>
      <c r="G176" s="279"/>
      <c r="H176" s="279" t="s">
        <v>1440</v>
      </c>
      <c r="I176" s="279" t="s">
        <v>1375</v>
      </c>
      <c r="J176" s="279">
        <v>50</v>
      </c>
      <c r="K176" s="327"/>
    </row>
    <row r="177" s="1" customFormat="1" ht="15" customHeight="1">
      <c r="B177" s="304"/>
      <c r="C177" s="279" t="s">
        <v>109</v>
      </c>
      <c r="D177" s="279"/>
      <c r="E177" s="279"/>
      <c r="F177" s="302" t="s">
        <v>1373</v>
      </c>
      <c r="G177" s="279"/>
      <c r="H177" s="279" t="s">
        <v>1441</v>
      </c>
      <c r="I177" s="279" t="s">
        <v>1442</v>
      </c>
      <c r="J177" s="279"/>
      <c r="K177" s="327"/>
    </row>
    <row r="178" s="1" customFormat="1" ht="15" customHeight="1">
      <c r="B178" s="304"/>
      <c r="C178" s="279" t="s">
        <v>57</v>
      </c>
      <c r="D178" s="279"/>
      <c r="E178" s="279"/>
      <c r="F178" s="302" t="s">
        <v>1373</v>
      </c>
      <c r="G178" s="279"/>
      <c r="H178" s="279" t="s">
        <v>1443</v>
      </c>
      <c r="I178" s="279" t="s">
        <v>1444</v>
      </c>
      <c r="J178" s="279">
        <v>1</v>
      </c>
      <c r="K178" s="327"/>
    </row>
    <row r="179" s="1" customFormat="1" ht="15" customHeight="1">
      <c r="B179" s="304"/>
      <c r="C179" s="279" t="s">
        <v>53</v>
      </c>
      <c r="D179" s="279"/>
      <c r="E179" s="279"/>
      <c r="F179" s="302" t="s">
        <v>1373</v>
      </c>
      <c r="G179" s="279"/>
      <c r="H179" s="279" t="s">
        <v>1445</v>
      </c>
      <c r="I179" s="279" t="s">
        <v>1375</v>
      </c>
      <c r="J179" s="279">
        <v>20</v>
      </c>
      <c r="K179" s="327"/>
    </row>
    <row r="180" s="1" customFormat="1" ht="15" customHeight="1">
      <c r="B180" s="304"/>
      <c r="C180" s="279" t="s">
        <v>54</v>
      </c>
      <c r="D180" s="279"/>
      <c r="E180" s="279"/>
      <c r="F180" s="302" t="s">
        <v>1373</v>
      </c>
      <c r="G180" s="279"/>
      <c r="H180" s="279" t="s">
        <v>1446</v>
      </c>
      <c r="I180" s="279" t="s">
        <v>1375</v>
      </c>
      <c r="J180" s="279">
        <v>255</v>
      </c>
      <c r="K180" s="327"/>
    </row>
    <row r="181" s="1" customFormat="1" ht="15" customHeight="1">
      <c r="B181" s="304"/>
      <c r="C181" s="279" t="s">
        <v>110</v>
      </c>
      <c r="D181" s="279"/>
      <c r="E181" s="279"/>
      <c r="F181" s="302" t="s">
        <v>1373</v>
      </c>
      <c r="G181" s="279"/>
      <c r="H181" s="279" t="s">
        <v>1337</v>
      </c>
      <c r="I181" s="279" t="s">
        <v>1375</v>
      </c>
      <c r="J181" s="279">
        <v>10</v>
      </c>
      <c r="K181" s="327"/>
    </row>
    <row r="182" s="1" customFormat="1" ht="15" customHeight="1">
      <c r="B182" s="304"/>
      <c r="C182" s="279" t="s">
        <v>111</v>
      </c>
      <c r="D182" s="279"/>
      <c r="E182" s="279"/>
      <c r="F182" s="302" t="s">
        <v>1373</v>
      </c>
      <c r="G182" s="279"/>
      <c r="H182" s="279" t="s">
        <v>1447</v>
      </c>
      <c r="I182" s="279" t="s">
        <v>1408</v>
      </c>
      <c r="J182" s="279"/>
      <c r="K182" s="327"/>
    </row>
    <row r="183" s="1" customFormat="1" ht="15" customHeight="1">
      <c r="B183" s="304"/>
      <c r="C183" s="279" t="s">
        <v>1448</v>
      </c>
      <c r="D183" s="279"/>
      <c r="E183" s="279"/>
      <c r="F183" s="302" t="s">
        <v>1373</v>
      </c>
      <c r="G183" s="279"/>
      <c r="H183" s="279" t="s">
        <v>1449</v>
      </c>
      <c r="I183" s="279" t="s">
        <v>1408</v>
      </c>
      <c r="J183" s="279"/>
      <c r="K183" s="327"/>
    </row>
    <row r="184" s="1" customFormat="1" ht="15" customHeight="1">
      <c r="B184" s="304"/>
      <c r="C184" s="279" t="s">
        <v>1437</v>
      </c>
      <c r="D184" s="279"/>
      <c r="E184" s="279"/>
      <c r="F184" s="302" t="s">
        <v>1373</v>
      </c>
      <c r="G184" s="279"/>
      <c r="H184" s="279" t="s">
        <v>1450</v>
      </c>
      <c r="I184" s="279" t="s">
        <v>1408</v>
      </c>
      <c r="J184" s="279"/>
      <c r="K184" s="327"/>
    </row>
    <row r="185" s="1" customFormat="1" ht="15" customHeight="1">
      <c r="B185" s="304"/>
      <c r="C185" s="279" t="s">
        <v>113</v>
      </c>
      <c r="D185" s="279"/>
      <c r="E185" s="279"/>
      <c r="F185" s="302" t="s">
        <v>1379</v>
      </c>
      <c r="G185" s="279"/>
      <c r="H185" s="279" t="s">
        <v>1451</v>
      </c>
      <c r="I185" s="279" t="s">
        <v>1375</v>
      </c>
      <c r="J185" s="279">
        <v>50</v>
      </c>
      <c r="K185" s="327"/>
    </row>
    <row r="186" s="1" customFormat="1" ht="15" customHeight="1">
      <c r="B186" s="304"/>
      <c r="C186" s="279" t="s">
        <v>1452</v>
      </c>
      <c r="D186" s="279"/>
      <c r="E186" s="279"/>
      <c r="F186" s="302" t="s">
        <v>1379</v>
      </c>
      <c r="G186" s="279"/>
      <c r="H186" s="279" t="s">
        <v>1453</v>
      </c>
      <c r="I186" s="279" t="s">
        <v>1454</v>
      </c>
      <c r="J186" s="279"/>
      <c r="K186" s="327"/>
    </row>
    <row r="187" s="1" customFormat="1" ht="15" customHeight="1">
      <c r="B187" s="304"/>
      <c r="C187" s="279" t="s">
        <v>1455</v>
      </c>
      <c r="D187" s="279"/>
      <c r="E187" s="279"/>
      <c r="F187" s="302" t="s">
        <v>1379</v>
      </c>
      <c r="G187" s="279"/>
      <c r="H187" s="279" t="s">
        <v>1456</v>
      </c>
      <c r="I187" s="279" t="s">
        <v>1454</v>
      </c>
      <c r="J187" s="279"/>
      <c r="K187" s="327"/>
    </row>
    <row r="188" s="1" customFormat="1" ht="15" customHeight="1">
      <c r="B188" s="304"/>
      <c r="C188" s="279" t="s">
        <v>1457</v>
      </c>
      <c r="D188" s="279"/>
      <c r="E188" s="279"/>
      <c r="F188" s="302" t="s">
        <v>1379</v>
      </c>
      <c r="G188" s="279"/>
      <c r="H188" s="279" t="s">
        <v>1458</v>
      </c>
      <c r="I188" s="279" t="s">
        <v>1454</v>
      </c>
      <c r="J188" s="279"/>
      <c r="K188" s="327"/>
    </row>
    <row r="189" s="1" customFormat="1" ht="15" customHeight="1">
      <c r="B189" s="304"/>
      <c r="C189" s="340" t="s">
        <v>1459</v>
      </c>
      <c r="D189" s="279"/>
      <c r="E189" s="279"/>
      <c r="F189" s="302" t="s">
        <v>1379</v>
      </c>
      <c r="G189" s="279"/>
      <c r="H189" s="279" t="s">
        <v>1460</v>
      </c>
      <c r="I189" s="279" t="s">
        <v>1461</v>
      </c>
      <c r="J189" s="341" t="s">
        <v>1462</v>
      </c>
      <c r="K189" s="327"/>
    </row>
    <row r="190" s="17" customFormat="1" ht="15" customHeight="1">
      <c r="B190" s="342"/>
      <c r="C190" s="343" t="s">
        <v>1463</v>
      </c>
      <c r="D190" s="344"/>
      <c r="E190" s="344"/>
      <c r="F190" s="345" t="s">
        <v>1379</v>
      </c>
      <c r="G190" s="344"/>
      <c r="H190" s="344" t="s">
        <v>1464</v>
      </c>
      <c r="I190" s="344" t="s">
        <v>1461</v>
      </c>
      <c r="J190" s="346" t="s">
        <v>1462</v>
      </c>
      <c r="K190" s="347"/>
    </row>
    <row r="191" s="1" customFormat="1" ht="15" customHeight="1">
      <c r="B191" s="304"/>
      <c r="C191" s="340" t="s">
        <v>42</v>
      </c>
      <c r="D191" s="279"/>
      <c r="E191" s="279"/>
      <c r="F191" s="302" t="s">
        <v>1373</v>
      </c>
      <c r="G191" s="279"/>
      <c r="H191" s="276" t="s">
        <v>1465</v>
      </c>
      <c r="I191" s="279" t="s">
        <v>1466</v>
      </c>
      <c r="J191" s="279"/>
      <c r="K191" s="327"/>
    </row>
    <row r="192" s="1" customFormat="1" ht="15" customHeight="1">
      <c r="B192" s="304"/>
      <c r="C192" s="340" t="s">
        <v>1467</v>
      </c>
      <c r="D192" s="279"/>
      <c r="E192" s="279"/>
      <c r="F192" s="302" t="s">
        <v>1373</v>
      </c>
      <c r="G192" s="279"/>
      <c r="H192" s="279" t="s">
        <v>1468</v>
      </c>
      <c r="I192" s="279" t="s">
        <v>1408</v>
      </c>
      <c r="J192" s="279"/>
      <c r="K192" s="327"/>
    </row>
    <row r="193" s="1" customFormat="1" ht="15" customHeight="1">
      <c r="B193" s="304"/>
      <c r="C193" s="340" t="s">
        <v>1469</v>
      </c>
      <c r="D193" s="279"/>
      <c r="E193" s="279"/>
      <c r="F193" s="302" t="s">
        <v>1373</v>
      </c>
      <c r="G193" s="279"/>
      <c r="H193" s="279" t="s">
        <v>1470</v>
      </c>
      <c r="I193" s="279" t="s">
        <v>1408</v>
      </c>
      <c r="J193" s="279"/>
      <c r="K193" s="327"/>
    </row>
    <row r="194" s="1" customFormat="1" ht="15" customHeight="1">
      <c r="B194" s="304"/>
      <c r="C194" s="340" t="s">
        <v>1471</v>
      </c>
      <c r="D194" s="279"/>
      <c r="E194" s="279"/>
      <c r="F194" s="302" t="s">
        <v>1379</v>
      </c>
      <c r="G194" s="279"/>
      <c r="H194" s="279" t="s">
        <v>1472</v>
      </c>
      <c r="I194" s="279" t="s">
        <v>1408</v>
      </c>
      <c r="J194" s="279"/>
      <c r="K194" s="327"/>
    </row>
    <row r="195" s="1" customFormat="1" ht="15" customHeight="1">
      <c r="B195" s="333"/>
      <c r="C195" s="348"/>
      <c r="D195" s="313"/>
      <c r="E195" s="313"/>
      <c r="F195" s="313"/>
      <c r="G195" s="313"/>
      <c r="H195" s="313"/>
      <c r="I195" s="313"/>
      <c r="J195" s="313"/>
      <c r="K195" s="334"/>
    </row>
    <row r="196" s="1" customFormat="1" ht="18.75" customHeight="1">
      <c r="B196" s="315"/>
      <c r="C196" s="325"/>
      <c r="D196" s="325"/>
      <c r="E196" s="325"/>
      <c r="F196" s="335"/>
      <c r="G196" s="325"/>
      <c r="H196" s="325"/>
      <c r="I196" s="325"/>
      <c r="J196" s="325"/>
      <c r="K196" s="315"/>
    </row>
    <row r="197" s="1" customFormat="1" ht="18.75" customHeight="1">
      <c r="B197" s="315"/>
      <c r="C197" s="325"/>
      <c r="D197" s="325"/>
      <c r="E197" s="325"/>
      <c r="F197" s="335"/>
      <c r="G197" s="325"/>
      <c r="H197" s="325"/>
      <c r="I197" s="325"/>
      <c r="J197" s="325"/>
      <c r="K197" s="315"/>
    </row>
    <row r="198" s="1" customFormat="1" ht="18.75" customHeight="1">
      <c r="B198" s="287"/>
      <c r="C198" s="287"/>
      <c r="D198" s="287"/>
      <c r="E198" s="287"/>
      <c r="F198" s="287"/>
      <c r="G198" s="287"/>
      <c r="H198" s="287"/>
      <c r="I198" s="287"/>
      <c r="J198" s="287"/>
      <c r="K198" s="287"/>
    </row>
    <row r="199" s="1" customFormat="1" ht="13.5">
      <c r="B199" s="266"/>
      <c r="C199" s="267"/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1">
      <c r="B200" s="269"/>
      <c r="C200" s="270" t="s">
        <v>1473</v>
      </c>
      <c r="D200" s="270"/>
      <c r="E200" s="270"/>
      <c r="F200" s="270"/>
      <c r="G200" s="270"/>
      <c r="H200" s="270"/>
      <c r="I200" s="270"/>
      <c r="J200" s="270"/>
      <c r="K200" s="271"/>
    </row>
    <row r="201" s="1" customFormat="1" ht="25.5" customHeight="1">
      <c r="B201" s="269"/>
      <c r="C201" s="349" t="s">
        <v>1474</v>
      </c>
      <c r="D201" s="349"/>
      <c r="E201" s="349"/>
      <c r="F201" s="349" t="s">
        <v>1475</v>
      </c>
      <c r="G201" s="350"/>
      <c r="H201" s="349" t="s">
        <v>1476</v>
      </c>
      <c r="I201" s="349"/>
      <c r="J201" s="349"/>
      <c r="K201" s="271"/>
    </row>
    <row r="202" s="1" customFormat="1" ht="5.25" customHeight="1">
      <c r="B202" s="304"/>
      <c r="C202" s="299"/>
      <c r="D202" s="299"/>
      <c r="E202" s="299"/>
      <c r="F202" s="299"/>
      <c r="G202" s="325"/>
      <c r="H202" s="299"/>
      <c r="I202" s="299"/>
      <c r="J202" s="299"/>
      <c r="K202" s="327"/>
    </row>
    <row r="203" s="1" customFormat="1" ht="15" customHeight="1">
      <c r="B203" s="304"/>
      <c r="C203" s="279" t="s">
        <v>1466</v>
      </c>
      <c r="D203" s="279"/>
      <c r="E203" s="279"/>
      <c r="F203" s="302" t="s">
        <v>43</v>
      </c>
      <c r="G203" s="279"/>
      <c r="H203" s="279" t="s">
        <v>1477</v>
      </c>
      <c r="I203" s="279"/>
      <c r="J203" s="279"/>
      <c r="K203" s="327"/>
    </row>
    <row r="204" s="1" customFormat="1" ht="15" customHeight="1">
      <c r="B204" s="304"/>
      <c r="C204" s="279"/>
      <c r="D204" s="279"/>
      <c r="E204" s="279"/>
      <c r="F204" s="302" t="s">
        <v>44</v>
      </c>
      <c r="G204" s="279"/>
      <c r="H204" s="279" t="s">
        <v>1478</v>
      </c>
      <c r="I204" s="279"/>
      <c r="J204" s="279"/>
      <c r="K204" s="327"/>
    </row>
    <row r="205" s="1" customFormat="1" ht="15" customHeight="1">
      <c r="B205" s="304"/>
      <c r="C205" s="279"/>
      <c r="D205" s="279"/>
      <c r="E205" s="279"/>
      <c r="F205" s="302" t="s">
        <v>47</v>
      </c>
      <c r="G205" s="279"/>
      <c r="H205" s="279" t="s">
        <v>1479</v>
      </c>
      <c r="I205" s="279"/>
      <c r="J205" s="279"/>
      <c r="K205" s="327"/>
    </row>
    <row r="206" s="1" customFormat="1" ht="15" customHeight="1">
      <c r="B206" s="304"/>
      <c r="C206" s="279"/>
      <c r="D206" s="279"/>
      <c r="E206" s="279"/>
      <c r="F206" s="302" t="s">
        <v>45</v>
      </c>
      <c r="G206" s="279"/>
      <c r="H206" s="279" t="s">
        <v>1480</v>
      </c>
      <c r="I206" s="279"/>
      <c r="J206" s="279"/>
      <c r="K206" s="327"/>
    </row>
    <row r="207" s="1" customFormat="1" ht="15" customHeight="1">
      <c r="B207" s="304"/>
      <c r="C207" s="279"/>
      <c r="D207" s="279"/>
      <c r="E207" s="279"/>
      <c r="F207" s="302" t="s">
        <v>46</v>
      </c>
      <c r="G207" s="279"/>
      <c r="H207" s="279" t="s">
        <v>1481</v>
      </c>
      <c r="I207" s="279"/>
      <c r="J207" s="279"/>
      <c r="K207" s="327"/>
    </row>
    <row r="208" s="1" customFormat="1" ht="15" customHeight="1">
      <c r="B208" s="304"/>
      <c r="C208" s="279"/>
      <c r="D208" s="279"/>
      <c r="E208" s="279"/>
      <c r="F208" s="302"/>
      <c r="G208" s="279"/>
      <c r="H208" s="279"/>
      <c r="I208" s="279"/>
      <c r="J208" s="279"/>
      <c r="K208" s="327"/>
    </row>
    <row r="209" s="1" customFormat="1" ht="15" customHeight="1">
      <c r="B209" s="304"/>
      <c r="C209" s="279" t="s">
        <v>1420</v>
      </c>
      <c r="D209" s="279"/>
      <c r="E209" s="279"/>
      <c r="F209" s="302" t="s">
        <v>76</v>
      </c>
      <c r="G209" s="279"/>
      <c r="H209" s="279" t="s">
        <v>1482</v>
      </c>
      <c r="I209" s="279"/>
      <c r="J209" s="279"/>
      <c r="K209" s="327"/>
    </row>
    <row r="210" s="1" customFormat="1" ht="15" customHeight="1">
      <c r="B210" s="304"/>
      <c r="C210" s="279"/>
      <c r="D210" s="279"/>
      <c r="E210" s="279"/>
      <c r="F210" s="302" t="s">
        <v>1315</v>
      </c>
      <c r="G210" s="279"/>
      <c r="H210" s="279" t="s">
        <v>1316</v>
      </c>
      <c r="I210" s="279"/>
      <c r="J210" s="279"/>
      <c r="K210" s="327"/>
    </row>
    <row r="211" s="1" customFormat="1" ht="15" customHeight="1">
      <c r="B211" s="304"/>
      <c r="C211" s="279"/>
      <c r="D211" s="279"/>
      <c r="E211" s="279"/>
      <c r="F211" s="302" t="s">
        <v>1313</v>
      </c>
      <c r="G211" s="279"/>
      <c r="H211" s="279" t="s">
        <v>1483</v>
      </c>
      <c r="I211" s="279"/>
      <c r="J211" s="279"/>
      <c r="K211" s="327"/>
    </row>
    <row r="212" s="1" customFormat="1" ht="15" customHeight="1">
      <c r="B212" s="351"/>
      <c r="C212" s="279"/>
      <c r="D212" s="279"/>
      <c r="E212" s="279"/>
      <c r="F212" s="302" t="s">
        <v>1317</v>
      </c>
      <c r="G212" s="340"/>
      <c r="H212" s="331" t="s">
        <v>1318</v>
      </c>
      <c r="I212" s="331"/>
      <c r="J212" s="331"/>
      <c r="K212" s="352"/>
    </row>
    <row r="213" s="1" customFormat="1" ht="15" customHeight="1">
      <c r="B213" s="351"/>
      <c r="C213" s="279"/>
      <c r="D213" s="279"/>
      <c r="E213" s="279"/>
      <c r="F213" s="302" t="s">
        <v>1319</v>
      </c>
      <c r="G213" s="340"/>
      <c r="H213" s="331" t="s">
        <v>1484</v>
      </c>
      <c r="I213" s="331"/>
      <c r="J213" s="331"/>
      <c r="K213" s="352"/>
    </row>
    <row r="214" s="1" customFormat="1" ht="15" customHeight="1">
      <c r="B214" s="351"/>
      <c r="C214" s="279"/>
      <c r="D214" s="279"/>
      <c r="E214" s="279"/>
      <c r="F214" s="302"/>
      <c r="G214" s="340"/>
      <c r="H214" s="331"/>
      <c r="I214" s="331"/>
      <c r="J214" s="331"/>
      <c r="K214" s="352"/>
    </row>
    <row r="215" s="1" customFormat="1" ht="15" customHeight="1">
      <c r="B215" s="351"/>
      <c r="C215" s="279" t="s">
        <v>1444</v>
      </c>
      <c r="D215" s="279"/>
      <c r="E215" s="279"/>
      <c r="F215" s="302">
        <v>1</v>
      </c>
      <c r="G215" s="340"/>
      <c r="H215" s="331" t="s">
        <v>1485</v>
      </c>
      <c r="I215" s="331"/>
      <c r="J215" s="331"/>
      <c r="K215" s="352"/>
    </row>
    <row r="216" s="1" customFormat="1" ht="15" customHeight="1">
      <c r="B216" s="351"/>
      <c r="C216" s="279"/>
      <c r="D216" s="279"/>
      <c r="E216" s="279"/>
      <c r="F216" s="302">
        <v>2</v>
      </c>
      <c r="G216" s="340"/>
      <c r="H216" s="331" t="s">
        <v>1486</v>
      </c>
      <c r="I216" s="331"/>
      <c r="J216" s="331"/>
      <c r="K216" s="352"/>
    </row>
    <row r="217" s="1" customFormat="1" ht="15" customHeight="1">
      <c r="B217" s="351"/>
      <c r="C217" s="279"/>
      <c r="D217" s="279"/>
      <c r="E217" s="279"/>
      <c r="F217" s="302">
        <v>3</v>
      </c>
      <c r="G217" s="340"/>
      <c r="H217" s="331" t="s">
        <v>1487</v>
      </c>
      <c r="I217" s="331"/>
      <c r="J217" s="331"/>
      <c r="K217" s="352"/>
    </row>
    <row r="218" s="1" customFormat="1" ht="15" customHeight="1">
      <c r="B218" s="351"/>
      <c r="C218" s="279"/>
      <c r="D218" s="279"/>
      <c r="E218" s="279"/>
      <c r="F218" s="302">
        <v>4</v>
      </c>
      <c r="G218" s="340"/>
      <c r="H218" s="331" t="s">
        <v>1488</v>
      </c>
      <c r="I218" s="331"/>
      <c r="J218" s="331"/>
      <c r="K218" s="352"/>
    </row>
    <row r="219" s="1" customFormat="1" ht="12.75" customHeight="1">
      <c r="B219" s="353"/>
      <c r="C219" s="354"/>
      <c r="D219" s="354"/>
      <c r="E219" s="354"/>
      <c r="F219" s="354"/>
      <c r="G219" s="354"/>
      <c r="H219" s="354"/>
      <c r="I219" s="354"/>
      <c r="J219" s="354"/>
      <c r="K219" s="35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Martin Frous</dc:creator>
  <cp:lastModifiedBy>Martin Frous</cp:lastModifiedBy>
  <dcterms:created xsi:type="dcterms:W3CDTF">2025-05-15T22:17:21Z</dcterms:created>
  <dcterms:modified xsi:type="dcterms:W3CDTF">2025-05-15T22:17:23Z</dcterms:modified>
</cp:coreProperties>
</file>