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ZR1PEPF000007B8\EXCELCNV\f04be1c4-d296-4917-afb3-3808f664cdc1\"/>
    </mc:Choice>
  </mc:AlternateContent>
  <xr:revisionPtr revIDLastSave="16" documentId="8_{12A21A45-CEA5-4452-B2A5-8D69379E8725}" xr6:coauthVersionLast="47" xr6:coauthVersionMax="47" xr10:uidLastSave="{AFA7BD60-8D0A-4642-ADDB-A02D27986DCF}"/>
  <bookViews>
    <workbookView xWindow="-60" yWindow="-60" windowWidth="15480" windowHeight="11640" firstSheet="1" xr2:uid="{AFD62350-66C4-4901-9689-BFB863E15289}"/>
  </bookViews>
  <sheets>
    <sheet name="List1" sheetId="2" r:id="rId1"/>
    <sheet name="List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53" i="3"/>
  <c r="F74" i="3"/>
  <c r="F40" i="3"/>
  <c r="F41" i="3"/>
  <c r="F39" i="3"/>
  <c r="C15" i="2"/>
  <c r="C16" i="2"/>
  <c r="C17" i="2"/>
  <c r="C18" i="2"/>
  <c r="C19" i="2"/>
  <c r="C20" i="2"/>
  <c r="C21" i="2"/>
  <c r="F54" i="3"/>
  <c r="F20" i="3"/>
  <c r="F19" i="3"/>
  <c r="F73" i="3"/>
  <c r="F72" i="3"/>
  <c r="F71" i="3"/>
  <c r="F75" i="3" s="1"/>
  <c r="C12" i="2"/>
  <c r="F64" i="3"/>
  <c r="F63" i="3"/>
  <c r="F62" i="3"/>
  <c r="F61" i="3"/>
  <c r="F60" i="3"/>
  <c r="F59" i="3"/>
  <c r="F58" i="3"/>
  <c r="F49" i="3"/>
  <c r="F50" i="3"/>
  <c r="F51" i="3"/>
  <c r="F52" i="3"/>
  <c r="F55" i="3"/>
  <c r="F56" i="3"/>
  <c r="F57" i="3"/>
  <c r="F48" i="3"/>
  <c r="F31" i="3"/>
  <c r="F32" i="3"/>
  <c r="F33" i="3"/>
  <c r="F34" i="3"/>
  <c r="F35" i="3"/>
  <c r="F36" i="3"/>
  <c r="F37" i="3"/>
  <c r="F38" i="3"/>
  <c r="F30" i="3"/>
  <c r="F42" i="3" s="1"/>
  <c r="F17" i="3"/>
  <c r="F18" i="3"/>
  <c r="F8" i="3"/>
  <c r="F9" i="3"/>
  <c r="F10" i="3"/>
  <c r="F11" i="3"/>
  <c r="F12" i="3"/>
  <c r="F14" i="3"/>
  <c r="F15" i="3"/>
  <c r="F16" i="3"/>
  <c r="F6" i="3"/>
  <c r="F22" i="3" s="1"/>
  <c r="C8" i="2" s="1"/>
  <c r="C10" i="2"/>
  <c r="F65" i="3"/>
  <c r="C11" i="2"/>
  <c r="C9" i="2" l="1"/>
  <c r="C22" i="2" s="1"/>
</calcChain>
</file>

<file path=xl/sharedStrings.xml><?xml version="1.0" encoding="utf-8"?>
<sst xmlns="http://schemas.openxmlformats.org/spreadsheetml/2006/main" count="223" uniqueCount="110">
  <si>
    <t>V ý k a z   v ý m ě r   -   Rekapitulace</t>
  </si>
  <si>
    <t>list č. 1</t>
  </si>
  <si>
    <t>K. Vary, Plzeňská VO, II. Etapa    celkem</t>
  </si>
  <si>
    <t>celkem</t>
  </si>
  <si>
    <t>Hlava III. - ZRN</t>
  </si>
  <si>
    <t>A.Materiál</t>
  </si>
  <si>
    <t>3,6%doprava</t>
  </si>
  <si>
    <t>B.Montáž</t>
  </si>
  <si>
    <t>C. Zemní práce</t>
  </si>
  <si>
    <t>D. Demontáž</t>
  </si>
  <si>
    <t>Hlava XI.</t>
  </si>
  <si>
    <t>Geodetické vytyčení trasy kabelu a umístění stožárů</t>
  </si>
  <si>
    <t>Geodetické zaměření trasy kabelu a zaměření stožáru včetně vloženi do DMMKV</t>
  </si>
  <si>
    <t>Vytyčení podzemních zařízení</t>
  </si>
  <si>
    <t>Dopravní opatření</t>
  </si>
  <si>
    <t>Dokumentace skutečného provedení</t>
  </si>
  <si>
    <t>Revize</t>
  </si>
  <si>
    <t>Investorská činnost</t>
  </si>
  <si>
    <t>V ý k a z    v ý m ě r</t>
  </si>
  <si>
    <t>archivní číslo</t>
  </si>
  <si>
    <t xml:space="preserve">pořad. </t>
  </si>
  <si>
    <t>K. Vary, Plzeňská VO, II. Etapa</t>
  </si>
  <si>
    <t>měr.</t>
  </si>
  <si>
    <t>množství</t>
  </si>
  <si>
    <t>rozpočtové náklady Kč</t>
  </si>
  <si>
    <t>číslo</t>
  </si>
  <si>
    <t>jedn.</t>
  </si>
  <si>
    <t>jedn. cena</t>
  </si>
  <si>
    <t>A. Materiál :</t>
  </si>
  <si>
    <t>1.</t>
  </si>
  <si>
    <t xml:space="preserve">stožár veřejného osvětlení tří stupňový 8m </t>
  </si>
  <si>
    <t>ks</t>
  </si>
  <si>
    <t>2.</t>
  </si>
  <si>
    <t>výložník 1,5m</t>
  </si>
  <si>
    <t>3.</t>
  </si>
  <si>
    <t>stožárový výzbroj SV9.16.4</t>
  </si>
  <si>
    <t>4.</t>
  </si>
  <si>
    <t>pojistková vložka 3A</t>
  </si>
  <si>
    <t>5.</t>
  </si>
  <si>
    <t>Kabel CYKY 4x10</t>
  </si>
  <si>
    <t>m</t>
  </si>
  <si>
    <t>6.</t>
  </si>
  <si>
    <t>Kabel CYKY 3x1,5</t>
  </si>
  <si>
    <t>7.</t>
  </si>
  <si>
    <t>FeZn pr.10</t>
  </si>
  <si>
    <t>8.</t>
  </si>
  <si>
    <t>svorka křížová SK FeZn</t>
  </si>
  <si>
    <t>9.</t>
  </si>
  <si>
    <t>HDPE 40 šedá s potiskem VO</t>
  </si>
  <si>
    <t>10.</t>
  </si>
  <si>
    <t>písek</t>
  </si>
  <si>
    <t>m3</t>
  </si>
  <si>
    <t>11.</t>
  </si>
  <si>
    <t>výstražná fólie</t>
  </si>
  <si>
    <t>12.</t>
  </si>
  <si>
    <t>Beton B13,5</t>
  </si>
  <si>
    <t>13.</t>
  </si>
  <si>
    <t>stožárové pouzdro SP315/1000</t>
  </si>
  <si>
    <t>14.</t>
  </si>
  <si>
    <t>roura korugovana 110</t>
  </si>
  <si>
    <t>15.</t>
  </si>
  <si>
    <t>ochrana kabelu na sloup</t>
  </si>
  <si>
    <t>16.</t>
  </si>
  <si>
    <t>svorka SP</t>
  </si>
  <si>
    <t>A. Materiál   celkem</t>
  </si>
  <si>
    <t>- AKTUALIZACE</t>
  </si>
  <si>
    <t>B. Montáž :</t>
  </si>
  <si>
    <t>stožár osvětlovací ocelový do 12m</t>
  </si>
  <si>
    <t>výložník na stožár 1ramenný do 35kg</t>
  </si>
  <si>
    <t>elektrovýzbroj na stožár</t>
  </si>
  <si>
    <t>svítidlo venkoní na výložník</t>
  </si>
  <si>
    <t>kabel CU - 1kV volne uložený do 4x25</t>
  </si>
  <si>
    <t>kabel CU - 1kV volne uložený do 3x6/4x4/7x2,5</t>
  </si>
  <si>
    <t>uzemnov. Vedenív zemi uplná montáž FeZn pr.8-10mm</t>
  </si>
  <si>
    <t>svorka hromosvodová do 4šroubů</t>
  </si>
  <si>
    <t>trubka plast volně uložená do 50mm</t>
  </si>
  <si>
    <t>Montáž SP100</t>
  </si>
  <si>
    <t>Montáž svodu na bet. Sloupu</t>
  </si>
  <si>
    <t>Připojení na holé vedení</t>
  </si>
  <si>
    <t>B. Montáž   celkem</t>
  </si>
  <si>
    <t>pořad.</t>
  </si>
  <si>
    <t>C. Zemní práce :</t>
  </si>
  <si>
    <t>výkop kabel. Rýhy šířka 35/hloubka 50 tz.3</t>
  </si>
  <si>
    <t xml:space="preserve">kabelové lože 2x10cm kopaný písek </t>
  </si>
  <si>
    <t>výstražná fólie šířka nad 30cm</t>
  </si>
  <si>
    <t>zához kabelové rýhy šířka 35/hloubka 50cm tz.3</t>
  </si>
  <si>
    <t>odvoz zeminy do 10km vč. Poplatku za skládku</t>
  </si>
  <si>
    <t xml:space="preserve">Odstranění s následným zřízením chodníku ze stávajících zámkových dlaždic+10% nových </t>
  </si>
  <si>
    <t>m2</t>
  </si>
  <si>
    <t>výkop kabel. Rýhy šířka 40/hloubka 100cm překop komunikace</t>
  </si>
  <si>
    <t>bourání živičných povrchů 6-10cm překop komunikace</t>
  </si>
  <si>
    <t>řezání spáry v asfaltu do 10cm</t>
  </si>
  <si>
    <t>bouraní betonu tl.5cm</t>
  </si>
  <si>
    <t>kabelový prostup z ohebné roury plast pr.110mm</t>
  </si>
  <si>
    <t>zához kabelové rýhy šířka 40/hloubka 100cm tz.3</t>
  </si>
  <si>
    <t>betonová vozovka vrstva 5cm včetně materiálu</t>
  </si>
  <si>
    <t>asfalt komunikace tl. 10cm</t>
  </si>
  <si>
    <t>pouzdro základ VO mimo trasu kabelu pr. 0,2/1,5m</t>
  </si>
  <si>
    <t>17.</t>
  </si>
  <si>
    <t>výkop jámy do 2m3 pro stožár VO ruční tz.3</t>
  </si>
  <si>
    <t>18.</t>
  </si>
  <si>
    <t>odvoz zemniny do 10km vč. Poplatku za skládku</t>
  </si>
  <si>
    <t xml:space="preserve">      C. Zemní práce   celkem</t>
  </si>
  <si>
    <t>D. Demontáž :</t>
  </si>
  <si>
    <t>demontáž betonového sloupu</t>
  </si>
  <si>
    <t>demontáž SP100 + svod</t>
  </si>
  <si>
    <t>doprava</t>
  </si>
  <si>
    <t>t</t>
  </si>
  <si>
    <t>skládkovné betonových sloupů</t>
  </si>
  <si>
    <t>D. Demontáž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</si>
</sst>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sz val="11"/>
      <color theme="1"/>
      <name val="Calibri"/>
      <family val="2"/>
      <scheme val="minor"/>
    </font>
    <font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3" fillId="0" borderId="12" xfId="0" applyFont="1" applyBorder="1"/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/>
    <xf numFmtId="0" fontId="3" fillId="0" borderId="0" xfId="0" applyFont="1" applyAlignment="1">
      <alignment horizontal="center"/>
    </xf>
    <xf numFmtId="0" fontId="0" fillId="0" borderId="14" xfId="0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0" fillId="2" borderId="1" xfId="0" applyFill="1" applyBorder="1"/>
    <xf numFmtId="0" fontId="8" fillId="0" borderId="1" xfId="0" applyFont="1" applyBorder="1"/>
    <xf numFmtId="0" fontId="7" fillId="0" borderId="20" xfId="0" applyFon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9" fontId="0" fillId="0" borderId="16" xfId="0" applyNumberFormat="1" applyBorder="1"/>
    <xf numFmtId="49" fontId="0" fillId="0" borderId="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/>
    <xf numFmtId="4" fontId="0" fillId="0" borderId="0" xfId="0" applyNumberFormat="1"/>
    <xf numFmtId="4" fontId="3" fillId="0" borderId="24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0" fillId="0" borderId="25" xfId="0" applyNumberFormat="1" applyBorder="1"/>
    <xf numFmtId="4" fontId="1" fillId="0" borderId="25" xfId="0" applyNumberFormat="1" applyFont="1" applyBorder="1" applyAlignment="1">
      <alignment horizontal="center"/>
    </xf>
    <xf numFmtId="4" fontId="7" fillId="0" borderId="25" xfId="0" applyNumberFormat="1" applyFon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4" fontId="1" fillId="2" borderId="22" xfId="0" applyNumberFormat="1" applyFont="1" applyFill="1" applyBorder="1" applyAlignment="1">
      <alignment horizontal="center"/>
    </xf>
    <xf numFmtId="4" fontId="5" fillId="2" borderId="22" xfId="0" applyNumberFormat="1" applyFont="1" applyFill="1" applyBorder="1" applyAlignment="1">
      <alignment horizontal="center"/>
    </xf>
    <xf numFmtId="4" fontId="0" fillId="2" borderId="22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2" borderId="26" xfId="0" applyNumberFormat="1" applyFill="1" applyBorder="1"/>
    <xf numFmtId="0" fontId="0" fillId="2" borderId="0" xfId="0" applyFill="1" applyAlignment="1">
      <alignment horizontal="center"/>
    </xf>
    <xf numFmtId="0" fontId="0" fillId="2" borderId="27" xfId="0" applyFill="1" applyBorder="1"/>
    <xf numFmtId="4" fontId="0" fillId="2" borderId="0" xfId="0" applyNumberFormat="1" applyFill="1" applyAlignment="1">
      <alignment horizontal="center"/>
    </xf>
    <xf numFmtId="4" fontId="0" fillId="2" borderId="28" xfId="0" applyNumberFormat="1" applyFill="1" applyBorder="1" applyAlignment="1">
      <alignment horizontal="center"/>
    </xf>
    <xf numFmtId="4" fontId="0" fillId="0" borderId="29" xfId="0" applyNumberFormat="1" applyBorder="1"/>
    <xf numFmtId="0" fontId="3" fillId="0" borderId="22" xfId="0" applyFont="1" applyBorder="1" applyAlignment="1">
      <alignment horizontal="left"/>
    </xf>
    <xf numFmtId="4" fontId="0" fillId="2" borderId="21" xfId="0" applyNumberForma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/>
    </xf>
    <xf numFmtId="0" fontId="7" fillId="0" borderId="11" xfId="0" applyFont="1" applyBorder="1"/>
    <xf numFmtId="4" fontId="7" fillId="2" borderId="32" xfId="0" applyNumberFormat="1" applyFont="1" applyFill="1" applyBorder="1" applyAlignment="1">
      <alignment horizontal="right"/>
    </xf>
    <xf numFmtId="0" fontId="0" fillId="0" borderId="16" xfId="0" applyBorder="1"/>
    <xf numFmtId="0" fontId="9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49" fontId="9" fillId="0" borderId="33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0" fillId="2" borderId="3" xfId="0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4" fontId="1" fillId="2" borderId="34" xfId="0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4" fontId="7" fillId="2" borderId="35" xfId="0" applyNumberFormat="1" applyFont="1" applyFill="1" applyBorder="1" applyAlignment="1">
      <alignment horizontal="right"/>
    </xf>
    <xf numFmtId="49" fontId="0" fillId="0" borderId="1" xfId="0" applyNumberFormat="1" applyBorder="1"/>
    <xf numFmtId="4" fontId="3" fillId="0" borderId="24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" fontId="7" fillId="2" borderId="32" xfId="0" applyNumberFormat="1" applyFont="1" applyFill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>
      <alignment horizontal="right"/>
    </xf>
    <xf numFmtId="0" fontId="0" fillId="0" borderId="36" xfId="0" applyBorder="1" applyAlignment="1">
      <alignment horizontal="center"/>
    </xf>
    <xf numFmtId="4" fontId="3" fillId="0" borderId="36" xfId="0" applyNumberFormat="1" applyFont="1" applyBorder="1" applyAlignment="1">
      <alignment horizontal="center"/>
    </xf>
    <xf numFmtId="0" fontId="0" fillId="0" borderId="37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0" fillId="0" borderId="4" xfId="0" applyBorder="1"/>
    <xf numFmtId="4" fontId="0" fillId="0" borderId="38" xfId="0" applyNumberFormat="1" applyBorder="1"/>
    <xf numFmtId="4" fontId="0" fillId="0" borderId="22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right"/>
    </xf>
    <xf numFmtId="49" fontId="0" fillId="0" borderId="23" xfId="0" applyNumberFormat="1" applyBorder="1"/>
    <xf numFmtId="0" fontId="0" fillId="0" borderId="37" xfId="0" applyBorder="1" applyAlignment="1">
      <alignment horizontal="center"/>
    </xf>
    <xf numFmtId="4" fontId="0" fillId="2" borderId="39" xfId="0" applyNumberFormat="1" applyFill="1" applyBorder="1"/>
    <xf numFmtId="0" fontId="0" fillId="2" borderId="16" xfId="0" applyFill="1" applyBorder="1" applyAlignment="1">
      <alignment horizontal="center"/>
    </xf>
    <xf numFmtId="4" fontId="0" fillId="2" borderId="40" xfId="0" applyNumberFormat="1" applyFill="1" applyBorder="1" applyAlignment="1">
      <alignment horizontal="center"/>
    </xf>
    <xf numFmtId="0" fontId="8" fillId="0" borderId="41" xfId="0" applyFont="1" applyBorder="1"/>
    <xf numFmtId="0" fontId="0" fillId="0" borderId="42" xfId="0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0" fillId="0" borderId="44" xfId="0" applyNumberFormat="1" applyBorder="1" applyAlignment="1">
      <alignment horizontal="center"/>
    </xf>
    <xf numFmtId="0" fontId="0" fillId="0" borderId="10" xfId="0" applyBorder="1"/>
    <xf numFmtId="4" fontId="0" fillId="0" borderId="45" xfId="0" applyNumberFormat="1" applyBorder="1" applyAlignment="1">
      <alignment horizontal="center"/>
    </xf>
    <xf numFmtId="0" fontId="0" fillId="0" borderId="9" xfId="0" applyBorder="1"/>
    <xf numFmtId="0" fontId="0" fillId="0" borderId="33" xfId="0" applyBorder="1" applyAlignment="1">
      <alignment horizontal="center"/>
    </xf>
    <xf numFmtId="49" fontId="13" fillId="3" borderId="1" xfId="1" applyNumberFormat="1" applyFont="1" applyFill="1" applyBorder="1" applyAlignment="1" applyProtection="1">
      <alignment wrapText="1"/>
    </xf>
    <xf numFmtId="4" fontId="0" fillId="0" borderId="14" xfId="0" applyNumberFormat="1" applyBorder="1" applyAlignment="1">
      <alignment horizontal="center"/>
    </xf>
    <xf numFmtId="4" fontId="1" fillId="2" borderId="46" xfId="0" applyNumberFormat="1" applyFont="1" applyFill="1" applyBorder="1" applyAlignment="1">
      <alignment horizontal="right"/>
    </xf>
    <xf numFmtId="4" fontId="11" fillId="0" borderId="12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4" fontId="0" fillId="2" borderId="41" xfId="0" applyNumberFormat="1" applyFill="1" applyBorder="1" applyAlignment="1">
      <alignment horizontal="center"/>
    </xf>
    <xf numFmtId="4" fontId="0" fillId="2" borderId="38" xfId="0" applyNumberFormat="1" applyFill="1" applyBorder="1"/>
    <xf numFmtId="4" fontId="0" fillId="2" borderId="9" xfId="0" applyNumberFormat="1" applyFill="1" applyBorder="1" applyAlignment="1">
      <alignment horizontal="center"/>
    </xf>
    <xf numFmtId="4" fontId="0" fillId="2" borderId="7" xfId="0" applyNumberFormat="1" applyFill="1" applyBorder="1"/>
    <xf numFmtId="4" fontId="0" fillId="0" borderId="47" xfId="0" applyNumberFormat="1" applyBorder="1" applyAlignment="1">
      <alignment horizontal="center"/>
    </xf>
    <xf numFmtId="4" fontId="0" fillId="2" borderId="48" xfId="0" applyNumberFormat="1" applyFill="1" applyBorder="1"/>
    <xf numFmtId="4" fontId="0" fillId="0" borderId="49" xfId="0" applyNumberFormat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4" fontId="0" fillId="2" borderId="51" xfId="0" applyNumberFormat="1" applyFill="1" applyBorder="1"/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4" fontId="1" fillId="2" borderId="26" xfId="0" applyNumberFormat="1" applyFont="1" applyFill="1" applyBorder="1" applyAlignment="1">
      <alignment horizontal="right"/>
    </xf>
    <xf numFmtId="4" fontId="1" fillId="2" borderId="15" xfId="0" applyNumberFormat="1" applyFont="1" applyFill="1" applyBorder="1" applyAlignment="1">
      <alignment horizontal="center"/>
    </xf>
    <xf numFmtId="0" fontId="10" fillId="0" borderId="5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52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0" fillId="2" borderId="29" xfId="0" applyNumberFormat="1" applyFill="1" applyBorder="1"/>
  </cellXfs>
  <cellStyles count="2">
    <cellStyle name="Měna 3" xfId="1" xr:uid="{3BFED6F4-FDCB-4083-9772-8647F8CA64E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9FDB-E684-4519-AADA-F4446BD0DB9C}">
  <dimension ref="A1:C35"/>
  <sheetViews>
    <sheetView tabSelected="1" zoomScaleNormal="100" workbookViewId="0">
      <selection activeCell="H9" sqref="H9"/>
    </sheetView>
  </sheetViews>
  <sheetFormatPr defaultRowHeight="12.75"/>
  <cols>
    <col min="2" max="2" width="70" customWidth="1"/>
    <col min="3" max="3" width="22.42578125" customWidth="1"/>
  </cols>
  <sheetData>
    <row r="1" spans="1:3" ht="13.5" thickBot="1"/>
    <row r="2" spans="1:3" ht="16.5" thickBot="1">
      <c r="A2" s="15"/>
      <c r="B2" s="142" t="s">
        <v>0</v>
      </c>
      <c r="C2" s="141" t="s">
        <v>1</v>
      </c>
    </row>
    <row r="3" spans="1:3" ht="13.5" thickBot="1">
      <c r="A3" s="14"/>
      <c r="C3" s="13"/>
    </row>
    <row r="4" spans="1:3">
      <c r="A4" s="4"/>
      <c r="B4" s="145" t="s">
        <v>2</v>
      </c>
      <c r="C4" s="147" t="s">
        <v>3</v>
      </c>
    </row>
    <row r="5" spans="1:3" ht="13.5" thickBot="1">
      <c r="A5" s="28"/>
      <c r="B5" s="146"/>
      <c r="C5" s="148"/>
    </row>
    <row r="6" spans="1:3">
      <c r="A6" s="22"/>
      <c r="B6" s="64" t="s">
        <v>4</v>
      </c>
      <c r="C6" s="2"/>
    </row>
    <row r="7" spans="1:3" ht="15">
      <c r="A7" s="14"/>
      <c r="B7" s="98"/>
      <c r="C7" s="76"/>
    </row>
    <row r="8" spans="1:3">
      <c r="A8" s="14"/>
      <c r="B8" s="99" t="s">
        <v>5</v>
      </c>
      <c r="C8" s="91">
        <f>SUM(List2!F22)</f>
        <v>0</v>
      </c>
    </row>
    <row r="9" spans="1:3">
      <c r="A9" s="14"/>
      <c r="B9" s="99" t="s">
        <v>6</v>
      </c>
      <c r="C9" s="97">
        <f>SUM(C8*0.036)</f>
        <v>0</v>
      </c>
    </row>
    <row r="10" spans="1:3">
      <c r="A10" s="14"/>
      <c r="B10" s="100" t="s">
        <v>7</v>
      </c>
      <c r="C10" s="97">
        <f>SUM(List2!F42)</f>
        <v>0</v>
      </c>
    </row>
    <row r="11" spans="1:3">
      <c r="A11" s="14"/>
      <c r="B11" s="100" t="s">
        <v>8</v>
      </c>
      <c r="C11" s="97">
        <f>SUM(List2!F65)</f>
        <v>0</v>
      </c>
    </row>
    <row r="12" spans="1:3">
      <c r="A12" s="14"/>
      <c r="B12" s="99" t="s">
        <v>9</v>
      </c>
      <c r="C12" s="91">
        <f>SUM(List2!F75)</f>
        <v>0</v>
      </c>
    </row>
    <row r="13" spans="1:3">
      <c r="A13" s="14"/>
      <c r="B13" s="1"/>
      <c r="C13" s="91"/>
    </row>
    <row r="14" spans="1:3">
      <c r="A14" s="14"/>
      <c r="B14" s="101" t="s">
        <v>10</v>
      </c>
      <c r="C14" s="91"/>
    </row>
    <row r="15" spans="1:3">
      <c r="A15" s="14"/>
      <c r="B15" s="102" t="s">
        <v>11</v>
      </c>
      <c r="C15" s="91">
        <f>SUM(List2!F78)</f>
        <v>0</v>
      </c>
    </row>
    <row r="16" spans="1:3">
      <c r="A16" s="14"/>
      <c r="B16" s="1" t="s">
        <v>12</v>
      </c>
      <c r="C16" s="91">
        <f>SUM(List2!F79)</f>
        <v>0</v>
      </c>
    </row>
    <row r="17" spans="1:3">
      <c r="A17" s="14"/>
      <c r="B17" s="99" t="s">
        <v>13</v>
      </c>
      <c r="C17" s="91">
        <f>SUM(List2!F80)</f>
        <v>0</v>
      </c>
    </row>
    <row r="18" spans="1:3">
      <c r="A18" s="14"/>
      <c r="B18" s="102" t="s">
        <v>14</v>
      </c>
      <c r="C18" s="91">
        <f>SUM(List2!F81)</f>
        <v>0</v>
      </c>
    </row>
    <row r="19" spans="1:3">
      <c r="A19" s="14"/>
      <c r="B19" s="102" t="s">
        <v>15</v>
      </c>
      <c r="C19" s="91">
        <f>SUM(List2!F82)</f>
        <v>0</v>
      </c>
    </row>
    <row r="20" spans="1:3">
      <c r="A20" s="14"/>
      <c r="B20" s="102" t="s">
        <v>16</v>
      </c>
      <c r="C20" s="91">
        <f>SUM(List2!F83)</f>
        <v>0</v>
      </c>
    </row>
    <row r="21" spans="1:3" ht="13.5" thickBot="1">
      <c r="A21" s="14"/>
      <c r="B21" s="12" t="s">
        <v>17</v>
      </c>
      <c r="C21" s="91">
        <f>SUM(List2!F84)</f>
        <v>0</v>
      </c>
    </row>
    <row r="22" spans="1:3" ht="18.75" thickBot="1">
      <c r="A22" s="14"/>
      <c r="B22" s="129" t="s">
        <v>2</v>
      </c>
      <c r="C22" s="128">
        <f>SUM(C8:C21)</f>
        <v>0</v>
      </c>
    </row>
    <row r="23" spans="1:3">
      <c r="A23" s="14"/>
      <c r="B23" s="18"/>
      <c r="C23" s="46"/>
    </row>
    <row r="24" spans="1:3">
      <c r="A24" s="14"/>
      <c r="B24" s="29"/>
      <c r="C24" s="49"/>
    </row>
    <row r="25" spans="1:3">
      <c r="A25" s="14"/>
      <c r="B25" s="29"/>
      <c r="C25" s="48"/>
    </row>
    <row r="26" spans="1:3">
      <c r="A26" s="14"/>
      <c r="B26" s="69"/>
      <c r="C26" s="49"/>
    </row>
    <row r="27" spans="1:3">
      <c r="A27" s="14"/>
      <c r="B27" s="41"/>
      <c r="C27" s="47"/>
    </row>
    <row r="28" spans="1:3">
      <c r="A28" s="14"/>
      <c r="B28" s="18"/>
      <c r="C28" s="47"/>
    </row>
    <row r="29" spans="1:3">
      <c r="A29" s="14"/>
      <c r="B29" s="29"/>
      <c r="C29" s="47"/>
    </row>
    <row r="30" spans="1:3">
      <c r="A30" s="14"/>
      <c r="B30" s="42"/>
      <c r="C30" s="48"/>
    </row>
    <row r="31" spans="1:3" ht="15">
      <c r="A31" s="14"/>
      <c r="B31" s="40"/>
      <c r="C31" s="48"/>
    </row>
    <row r="32" spans="1:3" ht="15">
      <c r="A32" s="14"/>
      <c r="B32" s="40"/>
      <c r="C32" s="48"/>
    </row>
    <row r="33" spans="1:3" ht="13.5" thickBot="1">
      <c r="A33" s="20"/>
      <c r="B33" s="32"/>
      <c r="C33" s="68"/>
    </row>
    <row r="34" spans="1:3">
      <c r="B34" s="51"/>
      <c r="C34" s="50"/>
    </row>
    <row r="35" spans="1:3">
      <c r="B35" s="26"/>
      <c r="C35" s="21"/>
    </row>
  </sheetData>
  <mergeCells count="2">
    <mergeCell ref="B4:B5"/>
    <mergeCell ref="C4:C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7079-6127-4511-BEF8-F23674AF2654}">
  <dimension ref="A1:H104"/>
  <sheetViews>
    <sheetView zoomScale="115" zoomScaleNormal="115" workbookViewId="0">
      <selection activeCell="B26" sqref="B26"/>
    </sheetView>
  </sheetViews>
  <sheetFormatPr defaultRowHeight="12.75"/>
  <cols>
    <col min="1" max="1" width="7" customWidth="1"/>
    <col min="2" max="2" width="48.28515625" customWidth="1"/>
    <col min="3" max="3" width="5.7109375" customWidth="1"/>
    <col min="4" max="4" width="10.28515625" style="43" customWidth="1"/>
    <col min="5" max="5" width="15.85546875" customWidth="1"/>
    <col min="6" max="6" width="17.42578125" customWidth="1"/>
    <col min="7" max="7" width="11.7109375" bestFit="1" customWidth="1"/>
  </cols>
  <sheetData>
    <row r="1" spans="1:6" ht="13.5" thickBot="1"/>
    <row r="2" spans="1:6" ht="16.5" thickBot="1">
      <c r="A2" s="151" t="s">
        <v>18</v>
      </c>
      <c r="B2" s="152"/>
      <c r="C2" s="153"/>
      <c r="D2" s="153"/>
      <c r="E2" s="8" t="s">
        <v>19</v>
      </c>
      <c r="F2" s="82"/>
    </row>
    <row r="3" spans="1:6">
      <c r="A3" s="24" t="s">
        <v>20</v>
      </c>
      <c r="B3" s="72" t="s">
        <v>21</v>
      </c>
      <c r="C3" s="23" t="s">
        <v>22</v>
      </c>
      <c r="D3" s="154" t="s">
        <v>23</v>
      </c>
      <c r="E3" s="149" t="s">
        <v>24</v>
      </c>
      <c r="F3" s="150"/>
    </row>
    <row r="4" spans="1:6" ht="13.5" thickBot="1">
      <c r="A4" s="5" t="s">
        <v>25</v>
      </c>
      <c r="B4" s="75"/>
      <c r="C4" s="6" t="s">
        <v>26</v>
      </c>
      <c r="D4" s="155"/>
      <c r="E4" s="9" t="s">
        <v>27</v>
      </c>
      <c r="F4" s="7" t="s">
        <v>3</v>
      </c>
    </row>
    <row r="5" spans="1:6" ht="15">
      <c r="A5" s="3"/>
      <c r="B5" s="25" t="s">
        <v>28</v>
      </c>
      <c r="C5" s="2"/>
      <c r="D5" s="39"/>
      <c r="E5" s="106"/>
      <c r="F5" s="107"/>
    </row>
    <row r="6" spans="1:6">
      <c r="A6" s="11" t="s">
        <v>29</v>
      </c>
      <c r="B6" s="30" t="s">
        <v>30</v>
      </c>
      <c r="C6" s="59" t="s">
        <v>31</v>
      </c>
      <c r="D6" s="54">
        <v>13</v>
      </c>
      <c r="E6" s="57"/>
      <c r="F6" s="58">
        <f>(D6*E6)</f>
        <v>0</v>
      </c>
    </row>
    <row r="7" spans="1:6">
      <c r="A7" s="11" t="s">
        <v>32</v>
      </c>
      <c r="B7" s="30" t="s">
        <v>33</v>
      </c>
      <c r="C7" s="59" t="s">
        <v>31</v>
      </c>
      <c r="D7" s="54">
        <v>13</v>
      </c>
      <c r="E7" s="57"/>
      <c r="F7" s="58">
        <f>(D7*E7)</f>
        <v>0</v>
      </c>
    </row>
    <row r="8" spans="1:6">
      <c r="A8" s="11" t="s">
        <v>34</v>
      </c>
      <c r="B8" s="30" t="s">
        <v>35</v>
      </c>
      <c r="C8" s="56" t="s">
        <v>31</v>
      </c>
      <c r="D8" s="54">
        <v>13</v>
      </c>
      <c r="E8" s="33"/>
      <c r="F8" s="58">
        <f t="shared" ref="F8:F20" si="0">(D8*E8)</f>
        <v>0</v>
      </c>
    </row>
    <row r="9" spans="1:6">
      <c r="A9" s="11" t="s">
        <v>36</v>
      </c>
      <c r="B9" s="30" t="s">
        <v>37</v>
      </c>
      <c r="C9" s="56" t="s">
        <v>31</v>
      </c>
      <c r="D9" s="54">
        <v>13</v>
      </c>
      <c r="E9" s="57"/>
      <c r="F9" s="58">
        <f t="shared" si="0"/>
        <v>0</v>
      </c>
    </row>
    <row r="10" spans="1:6">
      <c r="A10" s="11" t="s">
        <v>38</v>
      </c>
      <c r="B10" s="30" t="s">
        <v>39</v>
      </c>
      <c r="C10" s="56" t="s">
        <v>40</v>
      </c>
      <c r="D10" s="54">
        <v>484</v>
      </c>
      <c r="E10" s="57"/>
      <c r="F10" s="58">
        <f t="shared" si="0"/>
        <v>0</v>
      </c>
    </row>
    <row r="11" spans="1:6">
      <c r="A11" s="11" t="s">
        <v>41</v>
      </c>
      <c r="B11" s="30" t="s">
        <v>42</v>
      </c>
      <c r="C11" s="56" t="s">
        <v>40</v>
      </c>
      <c r="D11" s="54">
        <v>104</v>
      </c>
      <c r="E11" s="57"/>
      <c r="F11" s="58">
        <f t="shared" si="0"/>
        <v>0</v>
      </c>
    </row>
    <row r="12" spans="1:6">
      <c r="A12" s="11" t="s">
        <v>43</v>
      </c>
      <c r="B12" s="30" t="s">
        <v>44</v>
      </c>
      <c r="C12" s="56" t="s">
        <v>40</v>
      </c>
      <c r="D12" s="54">
        <v>195</v>
      </c>
      <c r="E12" s="33"/>
      <c r="F12" s="58">
        <f t="shared" si="0"/>
        <v>0</v>
      </c>
    </row>
    <row r="13" spans="1:6">
      <c r="A13" s="11" t="s">
        <v>45</v>
      </c>
      <c r="B13" s="30" t="s">
        <v>46</v>
      </c>
      <c r="C13" s="56" t="s">
        <v>31</v>
      </c>
      <c r="D13" s="54">
        <v>2</v>
      </c>
      <c r="E13" s="57"/>
      <c r="F13" s="58">
        <v>0</v>
      </c>
    </row>
    <row r="14" spans="1:6">
      <c r="A14" s="11" t="s">
        <v>47</v>
      </c>
      <c r="B14" s="30" t="s">
        <v>48</v>
      </c>
      <c r="C14" s="56" t="s">
        <v>40</v>
      </c>
      <c r="D14" s="54">
        <v>382</v>
      </c>
      <c r="E14" s="33"/>
      <c r="F14" s="58">
        <f t="shared" si="0"/>
        <v>0</v>
      </c>
    </row>
    <row r="15" spans="1:6">
      <c r="A15" s="11" t="s">
        <v>49</v>
      </c>
      <c r="B15" s="1" t="s">
        <v>50</v>
      </c>
      <c r="C15" s="10" t="s">
        <v>51</v>
      </c>
      <c r="D15" s="37">
        <v>13</v>
      </c>
      <c r="E15" s="33"/>
      <c r="F15" s="58">
        <f t="shared" si="0"/>
        <v>0</v>
      </c>
    </row>
    <row r="16" spans="1:6">
      <c r="A16" s="11" t="s">
        <v>52</v>
      </c>
      <c r="B16" s="60" t="s">
        <v>53</v>
      </c>
      <c r="C16" s="56" t="s">
        <v>40</v>
      </c>
      <c r="D16" s="62">
        <v>382</v>
      </c>
      <c r="E16" s="57"/>
      <c r="F16" s="58">
        <f t="shared" si="0"/>
        <v>0</v>
      </c>
    </row>
    <row r="17" spans="1:8">
      <c r="A17" s="11" t="s">
        <v>54</v>
      </c>
      <c r="B17" s="1" t="s">
        <v>55</v>
      </c>
      <c r="C17" s="10" t="s">
        <v>51</v>
      </c>
      <c r="D17" s="53">
        <v>5.85</v>
      </c>
      <c r="E17" s="57"/>
      <c r="F17" s="58">
        <f t="shared" si="0"/>
        <v>0</v>
      </c>
    </row>
    <row r="18" spans="1:8">
      <c r="A18" s="11" t="s">
        <v>56</v>
      </c>
      <c r="B18" s="30" t="s">
        <v>57</v>
      </c>
      <c r="C18" s="56" t="s">
        <v>31</v>
      </c>
      <c r="D18" s="52">
        <v>13</v>
      </c>
      <c r="E18" s="57"/>
      <c r="F18" s="58">
        <f t="shared" si="0"/>
        <v>0</v>
      </c>
    </row>
    <row r="19" spans="1:8" ht="13.9" customHeight="1">
      <c r="A19" s="11" t="s">
        <v>58</v>
      </c>
      <c r="B19" s="30" t="s">
        <v>59</v>
      </c>
      <c r="C19" s="84" t="s">
        <v>40</v>
      </c>
      <c r="D19" s="108">
        <v>71</v>
      </c>
      <c r="E19" s="110"/>
      <c r="F19" s="58">
        <f t="shared" si="0"/>
        <v>0</v>
      </c>
    </row>
    <row r="20" spans="1:8">
      <c r="A20" s="11" t="s">
        <v>60</v>
      </c>
      <c r="B20" s="30" t="s">
        <v>61</v>
      </c>
      <c r="C20" s="103" t="s">
        <v>31</v>
      </c>
      <c r="D20" s="109">
        <v>2</v>
      </c>
      <c r="E20" s="110"/>
      <c r="F20" s="58">
        <f t="shared" si="0"/>
        <v>0</v>
      </c>
    </row>
    <row r="21" spans="1:8">
      <c r="A21" s="11" t="s">
        <v>62</v>
      </c>
      <c r="B21" s="30" t="s">
        <v>63</v>
      </c>
      <c r="C21" s="160" t="s">
        <v>31</v>
      </c>
      <c r="D21" s="161">
        <v>13</v>
      </c>
      <c r="E21" s="162"/>
      <c r="F21" s="163">
        <v>0</v>
      </c>
    </row>
    <row r="22" spans="1:8" ht="13.5" thickBot="1">
      <c r="A22" s="11"/>
      <c r="B22" s="1"/>
      <c r="C22" s="92"/>
      <c r="D22" s="93" t="s">
        <v>64</v>
      </c>
      <c r="E22" s="104"/>
      <c r="F22" s="111">
        <f>SUM(F6:F20)</f>
        <v>0</v>
      </c>
      <c r="G22" s="43"/>
      <c r="H22" s="43"/>
    </row>
    <row r="23" spans="1:8">
      <c r="F23" s="43"/>
    </row>
    <row r="24" spans="1:8" ht="13.5" thickBot="1"/>
    <row r="25" spans="1:8" ht="16.5" thickBot="1">
      <c r="A25" s="151" t="s">
        <v>18</v>
      </c>
      <c r="B25" s="152"/>
      <c r="C25" s="153"/>
      <c r="D25" s="153"/>
      <c r="E25" s="8" t="s">
        <v>19</v>
      </c>
      <c r="F25" s="82"/>
    </row>
    <row r="26" spans="1:8">
      <c r="A26" s="66" t="s">
        <v>20</v>
      </c>
      <c r="B26" s="72" t="s">
        <v>21</v>
      </c>
      <c r="C26" s="67" t="s">
        <v>22</v>
      </c>
      <c r="D26" s="158" t="s">
        <v>23</v>
      </c>
      <c r="E26" s="149" t="s">
        <v>24</v>
      </c>
      <c r="F26" s="150"/>
    </row>
    <row r="27" spans="1:8" ht="13.5" hidden="1" thickBot="1">
      <c r="A27" s="5" t="s">
        <v>25</v>
      </c>
      <c r="B27" s="75" t="s">
        <v>65</v>
      </c>
      <c r="C27" s="6" t="s">
        <v>26</v>
      </c>
      <c r="D27" s="159"/>
      <c r="E27" s="9" t="s">
        <v>27</v>
      </c>
      <c r="F27" s="7" t="s">
        <v>3</v>
      </c>
    </row>
    <row r="28" spans="1:8" ht="13.5" thickBot="1">
      <c r="A28" s="5" t="s">
        <v>25</v>
      </c>
      <c r="B28" s="75"/>
      <c r="C28" s="6" t="s">
        <v>26</v>
      </c>
      <c r="D28" s="37"/>
      <c r="E28" s="9" t="s">
        <v>27</v>
      </c>
      <c r="F28" s="7" t="s">
        <v>3</v>
      </c>
    </row>
    <row r="29" spans="1:8" ht="15.75" thickBot="1">
      <c r="A29" s="24"/>
      <c r="B29" s="25" t="s">
        <v>66</v>
      </c>
      <c r="C29" s="139"/>
      <c r="D29" s="38"/>
      <c r="E29" s="24"/>
      <c r="F29" s="140"/>
    </row>
    <row r="30" spans="1:8" ht="12.75" customHeight="1">
      <c r="A30" s="11" t="s">
        <v>29</v>
      </c>
      <c r="B30" s="1" t="s">
        <v>67</v>
      </c>
      <c r="C30" s="16" t="s">
        <v>31</v>
      </c>
      <c r="D30" s="38">
        <v>13</v>
      </c>
      <c r="E30" s="130"/>
      <c r="F30" s="131">
        <f t="shared" ref="F30:F41" si="1">D30*E30</f>
        <v>0</v>
      </c>
    </row>
    <row r="31" spans="1:8" ht="13.5" customHeight="1">
      <c r="A31" s="11" t="s">
        <v>32</v>
      </c>
      <c r="B31" s="1" t="s">
        <v>68</v>
      </c>
      <c r="C31" s="10" t="s">
        <v>31</v>
      </c>
      <c r="D31" s="37">
        <v>13</v>
      </c>
      <c r="E31" s="57"/>
      <c r="F31" s="58">
        <f t="shared" si="1"/>
        <v>0</v>
      </c>
    </row>
    <row r="32" spans="1:8">
      <c r="A32" s="55" t="s">
        <v>34</v>
      </c>
      <c r="B32" s="1" t="s">
        <v>69</v>
      </c>
      <c r="C32" s="56" t="s">
        <v>31</v>
      </c>
      <c r="D32" s="52">
        <v>13</v>
      </c>
      <c r="E32" s="65"/>
      <c r="F32" s="58">
        <f t="shared" si="1"/>
        <v>0</v>
      </c>
    </row>
    <row r="33" spans="1:6">
      <c r="A33" s="77" t="s">
        <v>36</v>
      </c>
      <c r="B33" s="1" t="s">
        <v>70</v>
      </c>
      <c r="C33" s="10" t="s">
        <v>31</v>
      </c>
      <c r="D33" s="45">
        <v>13</v>
      </c>
      <c r="E33" s="33"/>
      <c r="F33" s="58">
        <f t="shared" si="1"/>
        <v>0</v>
      </c>
    </row>
    <row r="34" spans="1:6">
      <c r="A34" s="11" t="s">
        <v>38</v>
      </c>
      <c r="B34" s="1" t="s">
        <v>71</v>
      </c>
      <c r="C34" s="10" t="s">
        <v>40</v>
      </c>
      <c r="D34" s="45">
        <v>484</v>
      </c>
      <c r="E34" s="33"/>
      <c r="F34" s="58">
        <f t="shared" si="1"/>
        <v>0</v>
      </c>
    </row>
    <row r="35" spans="1:6">
      <c r="A35" s="11" t="s">
        <v>41</v>
      </c>
      <c r="B35" s="1" t="s">
        <v>72</v>
      </c>
      <c r="C35" s="10" t="s">
        <v>40</v>
      </c>
      <c r="D35" s="45">
        <v>104</v>
      </c>
      <c r="E35" s="33"/>
      <c r="F35" s="58">
        <f t="shared" si="1"/>
        <v>0</v>
      </c>
    </row>
    <row r="36" spans="1:6">
      <c r="A36" s="11" t="s">
        <v>43</v>
      </c>
      <c r="B36" s="1" t="s">
        <v>73</v>
      </c>
      <c r="C36" s="10" t="s">
        <v>40</v>
      </c>
      <c r="D36" s="45">
        <v>195</v>
      </c>
      <c r="E36" s="33"/>
      <c r="F36" s="58">
        <f t="shared" si="1"/>
        <v>0</v>
      </c>
    </row>
    <row r="37" spans="1:6">
      <c r="A37" s="11" t="s">
        <v>45</v>
      </c>
      <c r="B37" s="1" t="s">
        <v>74</v>
      </c>
      <c r="C37" s="10" t="s">
        <v>31</v>
      </c>
      <c r="D37" s="45">
        <v>13</v>
      </c>
      <c r="E37" s="33"/>
      <c r="F37" s="58">
        <f t="shared" si="1"/>
        <v>0</v>
      </c>
    </row>
    <row r="38" spans="1:6">
      <c r="A38" s="11" t="s">
        <v>47</v>
      </c>
      <c r="B38" s="1" t="s">
        <v>75</v>
      </c>
      <c r="C38" s="10" t="s">
        <v>40</v>
      </c>
      <c r="D38" s="45">
        <v>182</v>
      </c>
      <c r="E38" s="33"/>
      <c r="F38" s="58">
        <f t="shared" si="1"/>
        <v>0</v>
      </c>
    </row>
    <row r="39" spans="1:6">
      <c r="A39" s="11" t="s">
        <v>49</v>
      </c>
      <c r="B39" s="1" t="s">
        <v>76</v>
      </c>
      <c r="C39" s="10" t="s">
        <v>31</v>
      </c>
      <c r="D39" s="45">
        <v>1</v>
      </c>
      <c r="E39" s="33"/>
      <c r="F39" s="58">
        <f t="shared" si="1"/>
        <v>0</v>
      </c>
    </row>
    <row r="40" spans="1:6">
      <c r="A40" s="11" t="s">
        <v>52</v>
      </c>
      <c r="B40" s="1" t="s">
        <v>77</v>
      </c>
      <c r="C40" s="10" t="s">
        <v>31</v>
      </c>
      <c r="D40" s="45">
        <v>1</v>
      </c>
      <c r="E40" s="33"/>
      <c r="F40" s="58">
        <f t="shared" si="1"/>
        <v>0</v>
      </c>
    </row>
    <row r="41" spans="1:6">
      <c r="A41" s="11" t="s">
        <v>54</v>
      </c>
      <c r="B41" s="1" t="s">
        <v>78</v>
      </c>
      <c r="C41" s="10" t="s">
        <v>31</v>
      </c>
      <c r="D41" s="45">
        <v>1</v>
      </c>
      <c r="E41" s="33"/>
      <c r="F41" s="58">
        <f t="shared" si="1"/>
        <v>0</v>
      </c>
    </row>
    <row r="42" spans="1:6" ht="13.5" thickBot="1">
      <c r="A42" s="55"/>
      <c r="B42" s="87"/>
      <c r="C42" s="92"/>
      <c r="D42" s="93" t="s">
        <v>79</v>
      </c>
      <c r="E42" s="104"/>
      <c r="F42" s="105">
        <f>SUM(F30:F41)</f>
        <v>0</v>
      </c>
    </row>
    <row r="43" spans="1:6" ht="13.5" thickBot="1">
      <c r="F43" s="43"/>
    </row>
    <row r="44" spans="1:6" ht="16.5" thickBot="1">
      <c r="A44" s="156" t="s">
        <v>18</v>
      </c>
      <c r="B44" s="152"/>
      <c r="C44" s="153"/>
      <c r="D44" s="153"/>
      <c r="E44" s="8" t="s">
        <v>19</v>
      </c>
      <c r="F44" s="82"/>
    </row>
    <row r="45" spans="1:6">
      <c r="A45" s="83" t="s">
        <v>80</v>
      </c>
      <c r="B45" s="72" t="s">
        <v>21</v>
      </c>
      <c r="C45" s="23" t="s">
        <v>22</v>
      </c>
      <c r="D45" s="154" t="s">
        <v>23</v>
      </c>
      <c r="E45" s="149" t="s">
        <v>24</v>
      </c>
      <c r="F45" s="150"/>
    </row>
    <row r="46" spans="1:6" ht="13.5" thickBot="1">
      <c r="A46" s="83" t="s">
        <v>25</v>
      </c>
      <c r="B46" s="75"/>
      <c r="C46" s="6" t="s">
        <v>26</v>
      </c>
      <c r="D46" s="155"/>
      <c r="E46" s="9" t="s">
        <v>27</v>
      </c>
      <c r="F46" s="7" t="s">
        <v>3</v>
      </c>
    </row>
    <row r="47" spans="1:6" ht="15">
      <c r="A47" s="74"/>
      <c r="B47" s="25" t="s">
        <v>81</v>
      </c>
      <c r="C47" s="56"/>
      <c r="D47" s="62"/>
      <c r="E47" s="78"/>
      <c r="F47" s="81"/>
    </row>
    <row r="48" spans="1:6">
      <c r="A48" s="11" t="s">
        <v>29</v>
      </c>
      <c r="B48" s="31" t="s">
        <v>82</v>
      </c>
      <c r="C48" s="10" t="s">
        <v>40</v>
      </c>
      <c r="D48" s="37">
        <v>311</v>
      </c>
      <c r="E48" s="33"/>
      <c r="F48" s="58">
        <f t="shared" ref="F48:F64" si="2">D48*E48</f>
        <v>0</v>
      </c>
    </row>
    <row r="49" spans="1:6">
      <c r="A49" s="11" t="s">
        <v>34</v>
      </c>
      <c r="B49" s="71" t="s">
        <v>83</v>
      </c>
      <c r="C49" s="16" t="s">
        <v>40</v>
      </c>
      <c r="D49" s="38">
        <v>311</v>
      </c>
      <c r="E49" s="33"/>
      <c r="F49" s="58">
        <f t="shared" si="2"/>
        <v>0</v>
      </c>
    </row>
    <row r="50" spans="1:6">
      <c r="A50" s="11" t="s">
        <v>36</v>
      </c>
      <c r="B50" s="71" t="s">
        <v>84</v>
      </c>
      <c r="C50" s="16" t="s">
        <v>40</v>
      </c>
      <c r="D50" s="38">
        <v>311</v>
      </c>
      <c r="E50" s="33"/>
      <c r="F50" s="58">
        <f t="shared" si="2"/>
        <v>0</v>
      </c>
    </row>
    <row r="51" spans="1:6">
      <c r="A51" s="11" t="s">
        <v>38</v>
      </c>
      <c r="B51" s="71" t="s">
        <v>85</v>
      </c>
      <c r="C51" s="16" t="s">
        <v>40</v>
      </c>
      <c r="D51" s="38">
        <v>311</v>
      </c>
      <c r="E51" s="33"/>
      <c r="F51" s="58">
        <f t="shared" si="2"/>
        <v>0</v>
      </c>
    </row>
    <row r="52" spans="1:6">
      <c r="A52" s="11" t="s">
        <v>41</v>
      </c>
      <c r="B52" s="71" t="s">
        <v>86</v>
      </c>
      <c r="C52" s="16" t="s">
        <v>51</v>
      </c>
      <c r="D52" s="38">
        <v>18.66</v>
      </c>
      <c r="E52" s="33"/>
      <c r="F52" s="58">
        <f t="shared" si="2"/>
        <v>0</v>
      </c>
    </row>
    <row r="53" spans="1:6" ht="25.5">
      <c r="A53" s="11" t="s">
        <v>43</v>
      </c>
      <c r="B53" s="125" t="s">
        <v>87</v>
      </c>
      <c r="C53" s="16" t="s">
        <v>88</v>
      </c>
      <c r="D53" s="38">
        <v>144</v>
      </c>
      <c r="E53" s="33"/>
      <c r="F53" s="58">
        <f t="shared" si="2"/>
        <v>0</v>
      </c>
    </row>
    <row r="54" spans="1:6">
      <c r="A54" s="11" t="s">
        <v>45</v>
      </c>
      <c r="B54" s="1" t="s">
        <v>89</v>
      </c>
      <c r="C54" s="10" t="s">
        <v>40</v>
      </c>
      <c r="D54" s="37">
        <v>71</v>
      </c>
      <c r="E54" s="33"/>
      <c r="F54" s="58">
        <f t="shared" si="2"/>
        <v>0</v>
      </c>
    </row>
    <row r="55" spans="1:6">
      <c r="A55" s="11" t="s">
        <v>47</v>
      </c>
      <c r="B55" s="35" t="s">
        <v>90</v>
      </c>
      <c r="C55" s="36" t="s">
        <v>88</v>
      </c>
      <c r="D55" s="37">
        <v>56.8</v>
      </c>
      <c r="E55" s="33"/>
      <c r="F55" s="58">
        <f t="shared" si="2"/>
        <v>0</v>
      </c>
    </row>
    <row r="56" spans="1:6">
      <c r="A56" s="11" t="s">
        <v>49</v>
      </c>
      <c r="B56" s="30" t="s">
        <v>91</v>
      </c>
      <c r="C56" s="56" t="s">
        <v>40</v>
      </c>
      <c r="D56" s="52">
        <v>142</v>
      </c>
      <c r="E56" s="57"/>
      <c r="F56" s="58">
        <f t="shared" si="2"/>
        <v>0</v>
      </c>
    </row>
    <row r="57" spans="1:6">
      <c r="A57" s="11" t="s">
        <v>52</v>
      </c>
      <c r="B57" s="30" t="s">
        <v>92</v>
      </c>
      <c r="C57" s="56" t="s">
        <v>88</v>
      </c>
      <c r="D57" s="52">
        <v>142</v>
      </c>
      <c r="E57" s="57"/>
      <c r="F57" s="58">
        <f t="shared" si="2"/>
        <v>0</v>
      </c>
    </row>
    <row r="58" spans="1:6">
      <c r="A58" s="11" t="s">
        <v>54</v>
      </c>
      <c r="B58" s="1" t="s">
        <v>93</v>
      </c>
      <c r="C58" s="10" t="s">
        <v>40</v>
      </c>
      <c r="D58" s="53">
        <v>71</v>
      </c>
      <c r="E58" s="33"/>
      <c r="F58" s="143">
        <f t="shared" si="2"/>
        <v>0</v>
      </c>
    </row>
    <row r="59" spans="1:6">
      <c r="A59" s="11" t="s">
        <v>56</v>
      </c>
      <c r="B59" s="71" t="s">
        <v>94</v>
      </c>
      <c r="C59" s="16" t="s">
        <v>40</v>
      </c>
      <c r="D59" s="52">
        <v>71</v>
      </c>
      <c r="E59" s="34"/>
      <c r="F59" s="63">
        <f t="shared" si="2"/>
        <v>0</v>
      </c>
    </row>
    <row r="60" spans="1:6">
      <c r="A60" s="11" t="s">
        <v>58</v>
      </c>
      <c r="B60" s="71" t="s">
        <v>95</v>
      </c>
      <c r="C60" s="10" t="s">
        <v>88</v>
      </c>
      <c r="D60" s="52">
        <v>142</v>
      </c>
      <c r="E60" s="57"/>
      <c r="F60" s="58">
        <f t="shared" si="2"/>
        <v>0</v>
      </c>
    </row>
    <row r="61" spans="1:6">
      <c r="A61" s="11" t="s">
        <v>60</v>
      </c>
      <c r="B61" s="71" t="s">
        <v>96</v>
      </c>
      <c r="C61" s="10" t="s">
        <v>88</v>
      </c>
      <c r="D61" s="52">
        <v>142</v>
      </c>
      <c r="E61" s="57"/>
      <c r="F61" s="58">
        <f t="shared" si="2"/>
        <v>0</v>
      </c>
    </row>
    <row r="62" spans="1:6">
      <c r="A62" s="11" t="s">
        <v>62</v>
      </c>
      <c r="B62" s="71" t="s">
        <v>97</v>
      </c>
      <c r="C62" s="10" t="s">
        <v>31</v>
      </c>
      <c r="D62" s="52">
        <v>13</v>
      </c>
      <c r="E62" s="57"/>
      <c r="F62" s="58">
        <f t="shared" si="2"/>
        <v>0</v>
      </c>
    </row>
    <row r="63" spans="1:6">
      <c r="A63" s="11" t="s">
        <v>98</v>
      </c>
      <c r="B63" s="71" t="s">
        <v>99</v>
      </c>
      <c r="C63" s="10" t="s">
        <v>51</v>
      </c>
      <c r="D63" s="52">
        <v>7.8</v>
      </c>
      <c r="E63" s="57"/>
      <c r="F63" s="58">
        <f t="shared" si="2"/>
        <v>0</v>
      </c>
    </row>
    <row r="64" spans="1:6" ht="13.5" thickBot="1">
      <c r="A64" s="11" t="s">
        <v>100</v>
      </c>
      <c r="B64" s="71" t="s">
        <v>101</v>
      </c>
      <c r="C64" s="17" t="s">
        <v>51</v>
      </c>
      <c r="D64" s="144">
        <v>7.8</v>
      </c>
      <c r="E64" s="132"/>
      <c r="F64" s="133">
        <f t="shared" si="2"/>
        <v>0</v>
      </c>
    </row>
    <row r="65" spans="1:6" ht="13.5" thickBot="1">
      <c r="A65" s="94"/>
      <c r="B65" s="96"/>
      <c r="C65" s="95"/>
      <c r="D65" s="88" t="s">
        <v>102</v>
      </c>
      <c r="E65" s="89"/>
      <c r="F65" s="90">
        <f>SUM(F48:F64)</f>
        <v>0</v>
      </c>
    </row>
    <row r="66" spans="1:6" ht="13.5" thickBot="1">
      <c r="A66" s="85"/>
      <c r="B66" s="1"/>
      <c r="C66" s="73"/>
      <c r="D66" s="44"/>
      <c r="E66" s="27"/>
      <c r="F66" s="86"/>
    </row>
    <row r="67" spans="1:6" ht="16.5" thickBot="1">
      <c r="A67" s="156" t="s">
        <v>18</v>
      </c>
      <c r="B67" s="157"/>
      <c r="C67" s="153"/>
      <c r="D67" s="153"/>
      <c r="E67" s="8" t="s">
        <v>19</v>
      </c>
      <c r="F67" s="82"/>
    </row>
    <row r="68" spans="1:6">
      <c r="A68" s="83" t="s">
        <v>80</v>
      </c>
      <c r="B68" s="72" t="s">
        <v>21</v>
      </c>
      <c r="C68" s="23" t="s">
        <v>22</v>
      </c>
      <c r="D68" s="154" t="s">
        <v>23</v>
      </c>
      <c r="E68" s="149" t="s">
        <v>24</v>
      </c>
      <c r="F68" s="150"/>
    </row>
    <row r="69" spans="1:6" ht="13.5" thickBot="1">
      <c r="A69" s="83" t="s">
        <v>25</v>
      </c>
      <c r="B69" s="75"/>
      <c r="C69" s="6" t="s">
        <v>26</v>
      </c>
      <c r="D69" s="155"/>
      <c r="E69" s="9" t="s">
        <v>27</v>
      </c>
      <c r="F69" s="7" t="s">
        <v>3</v>
      </c>
    </row>
    <row r="70" spans="1:6" ht="15.75" thickBot="1">
      <c r="A70" s="74"/>
      <c r="B70" s="25" t="s">
        <v>103</v>
      </c>
      <c r="C70" s="115"/>
      <c r="D70" s="116"/>
      <c r="E70" s="126"/>
      <c r="F70" s="127"/>
    </row>
    <row r="71" spans="1:6">
      <c r="A71" s="113" t="s">
        <v>29</v>
      </c>
      <c r="B71" s="117" t="s">
        <v>104</v>
      </c>
      <c r="C71" s="118" t="s">
        <v>31</v>
      </c>
      <c r="D71" s="119">
        <v>12</v>
      </c>
      <c r="E71" s="120"/>
      <c r="F71" s="135">
        <f>D71*E71</f>
        <v>0</v>
      </c>
    </row>
    <row r="72" spans="1:6">
      <c r="A72" s="113" t="s">
        <v>32</v>
      </c>
      <c r="B72" s="121" t="s">
        <v>105</v>
      </c>
      <c r="C72" s="10" t="s">
        <v>31</v>
      </c>
      <c r="D72" s="37">
        <v>1</v>
      </c>
      <c r="E72" s="122"/>
      <c r="F72" s="114">
        <f>D72*E72</f>
        <v>0</v>
      </c>
    </row>
    <row r="73" spans="1:6">
      <c r="A73" s="113" t="s">
        <v>34</v>
      </c>
      <c r="B73" s="121" t="s">
        <v>106</v>
      </c>
      <c r="C73" s="10" t="s">
        <v>107</v>
      </c>
      <c r="D73" s="37">
        <v>20.8</v>
      </c>
      <c r="E73" s="136"/>
      <c r="F73" s="114">
        <f>D73*E73</f>
        <v>0</v>
      </c>
    </row>
    <row r="74" spans="1:6" ht="13.5" thickBot="1">
      <c r="A74" s="113" t="s">
        <v>36</v>
      </c>
      <c r="B74" s="123" t="s">
        <v>108</v>
      </c>
      <c r="C74" s="124" t="s">
        <v>107</v>
      </c>
      <c r="D74" s="134">
        <v>20.8</v>
      </c>
      <c r="E74" s="137"/>
      <c r="F74" s="138">
        <f>D74*E74</f>
        <v>0</v>
      </c>
    </row>
    <row r="75" spans="1:6" ht="16.149999999999999" customHeight="1" thickBot="1">
      <c r="A75" s="55"/>
      <c r="B75" s="112"/>
      <c r="C75" s="104"/>
      <c r="D75" s="93" t="s">
        <v>109</v>
      </c>
      <c r="E75" s="104"/>
      <c r="F75" s="70">
        <f>SUM(F71:F74)</f>
        <v>0</v>
      </c>
    </row>
    <row r="76" spans="1:6">
      <c r="A76" s="19"/>
      <c r="B76" s="79"/>
      <c r="C76" s="59"/>
      <c r="D76" s="61"/>
      <c r="E76" s="61"/>
      <c r="F76" s="80"/>
    </row>
    <row r="77" spans="1:6">
      <c r="F77" s="43"/>
    </row>
    <row r="104" ht="25.5" customHeight="1"/>
  </sheetData>
  <mergeCells count="12">
    <mergeCell ref="E45:F45"/>
    <mergeCell ref="E26:F26"/>
    <mergeCell ref="E3:F3"/>
    <mergeCell ref="E68:F68"/>
    <mergeCell ref="A2:D2"/>
    <mergeCell ref="D3:D4"/>
    <mergeCell ref="A67:D67"/>
    <mergeCell ref="D68:D69"/>
    <mergeCell ref="D26:D27"/>
    <mergeCell ref="A44:D44"/>
    <mergeCell ref="D45:D46"/>
    <mergeCell ref="A25:D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Jitule Šafratová</dc:creator>
  <cp:keywords/>
  <dc:description/>
  <cp:lastModifiedBy>Lenka Spišovská</cp:lastModifiedBy>
  <cp:revision/>
  <dcterms:created xsi:type="dcterms:W3CDTF">2002-02-14T14:58:08Z</dcterms:created>
  <dcterms:modified xsi:type="dcterms:W3CDTF">2025-05-23T05:49:33Z</dcterms:modified>
  <cp:category/>
  <cp:contentStatus/>
</cp:coreProperties>
</file>