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DPKV\Zatepleni_budov\Objekty\Dilny\PD\Aktualizace_2025\"/>
    </mc:Choice>
  </mc:AlternateContent>
  <bookViews>
    <workbookView xWindow="0" yWindow="0" windowWidth="0" windowHeight="0"/>
  </bookViews>
  <sheets>
    <sheet name="Rekapitulace stavby" sheetId="1" r:id="rId1"/>
    <sheet name="20250508 - Zateplení obje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'20250508 - Zateplení obje...'!$C$95:$K$818</definedName>
    <definedName name="_xlnm.Print_Area" localSheetId="1">'20250508 - Zateplení obje...'!$C$4:$J$37,'20250508 - Zateplení obje...'!$C$43:$J$79,'20250508 - Zateplení obje...'!$C$85:$K$818</definedName>
    <definedName name="_xlnm.Print_Titles" localSheetId="1">'20250508 - Zateplení obje...'!$95:$95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814"/>
  <c r="BH814"/>
  <c r="BG814"/>
  <c r="BF814"/>
  <c r="T814"/>
  <c r="T813"/>
  <c r="R814"/>
  <c r="R813"/>
  <c r="P814"/>
  <c r="P813"/>
  <c r="BI810"/>
  <c r="BH810"/>
  <c r="BG810"/>
  <c r="BF810"/>
  <c r="T810"/>
  <c r="T809"/>
  <c r="R810"/>
  <c r="R809"/>
  <c r="P810"/>
  <c r="P809"/>
  <c r="BI806"/>
  <c r="BH806"/>
  <c r="BG806"/>
  <c r="BF806"/>
  <c r="T806"/>
  <c r="R806"/>
  <c r="P806"/>
  <c r="BI803"/>
  <c r="BH803"/>
  <c r="BG803"/>
  <c r="BF803"/>
  <c r="T803"/>
  <c r="R803"/>
  <c r="P803"/>
  <c r="BI799"/>
  <c r="BH799"/>
  <c r="BG799"/>
  <c r="BF799"/>
  <c r="T799"/>
  <c r="R799"/>
  <c r="P799"/>
  <c r="BI796"/>
  <c r="BH796"/>
  <c r="BG796"/>
  <c r="BF796"/>
  <c r="T796"/>
  <c r="R796"/>
  <c r="P796"/>
  <c r="BI791"/>
  <c r="BH791"/>
  <c r="BG791"/>
  <c r="BF791"/>
  <c r="T791"/>
  <c r="R791"/>
  <c r="P791"/>
  <c r="BI788"/>
  <c r="BH788"/>
  <c r="BG788"/>
  <c r="BF788"/>
  <c r="T788"/>
  <c r="R788"/>
  <c r="P788"/>
  <c r="BI784"/>
  <c r="BH784"/>
  <c r="BG784"/>
  <c r="BF784"/>
  <c r="T784"/>
  <c r="T783"/>
  <c r="R784"/>
  <c r="R783"/>
  <c r="P784"/>
  <c r="P783"/>
  <c r="BI780"/>
  <c r="BH780"/>
  <c r="BG780"/>
  <c r="BF780"/>
  <c r="T780"/>
  <c r="R780"/>
  <c r="P780"/>
  <c r="BI777"/>
  <c r="BH777"/>
  <c r="BG777"/>
  <c r="BF777"/>
  <c r="T777"/>
  <c r="R777"/>
  <c r="P777"/>
  <c r="BI772"/>
  <c r="BH772"/>
  <c r="BG772"/>
  <c r="BF772"/>
  <c r="T772"/>
  <c r="R772"/>
  <c r="P772"/>
  <c r="BI769"/>
  <c r="BH769"/>
  <c r="BG769"/>
  <c r="BF769"/>
  <c r="T769"/>
  <c r="R769"/>
  <c r="P769"/>
  <c r="BI766"/>
  <c r="BH766"/>
  <c r="BG766"/>
  <c r="BF766"/>
  <c r="T766"/>
  <c r="R766"/>
  <c r="P766"/>
  <c r="BI763"/>
  <c r="BH763"/>
  <c r="BG763"/>
  <c r="BF763"/>
  <c r="T763"/>
  <c r="R763"/>
  <c r="P763"/>
  <c r="BI760"/>
  <c r="BH760"/>
  <c r="BG760"/>
  <c r="BF760"/>
  <c r="T760"/>
  <c r="R760"/>
  <c r="P760"/>
  <c r="BI756"/>
  <c r="BH756"/>
  <c r="BG756"/>
  <c r="BF756"/>
  <c r="T756"/>
  <c r="R756"/>
  <c r="P756"/>
  <c r="BI753"/>
  <c r="BH753"/>
  <c r="BG753"/>
  <c r="BF753"/>
  <c r="T753"/>
  <c r="R753"/>
  <c r="P753"/>
  <c r="BI750"/>
  <c r="BH750"/>
  <c r="BG750"/>
  <c r="BF750"/>
  <c r="T750"/>
  <c r="R750"/>
  <c r="P750"/>
  <c r="BI747"/>
  <c r="BH747"/>
  <c r="BG747"/>
  <c r="BF747"/>
  <c r="T747"/>
  <c r="R747"/>
  <c r="P747"/>
  <c r="BI744"/>
  <c r="BH744"/>
  <c r="BG744"/>
  <c r="BF744"/>
  <c r="T744"/>
  <c r="R744"/>
  <c r="P744"/>
  <c r="BI741"/>
  <c r="BH741"/>
  <c r="BG741"/>
  <c r="BF741"/>
  <c r="T741"/>
  <c r="R741"/>
  <c r="P741"/>
  <c r="BI738"/>
  <c r="BH738"/>
  <c r="BG738"/>
  <c r="BF738"/>
  <c r="T738"/>
  <c r="R738"/>
  <c r="P738"/>
  <c r="BI734"/>
  <c r="BH734"/>
  <c r="BG734"/>
  <c r="BF734"/>
  <c r="T734"/>
  <c r="R734"/>
  <c r="P734"/>
  <c r="BI730"/>
  <c r="BH730"/>
  <c r="BG730"/>
  <c r="BF730"/>
  <c r="T730"/>
  <c r="R730"/>
  <c r="P730"/>
  <c r="BI727"/>
  <c r="BH727"/>
  <c r="BG727"/>
  <c r="BF727"/>
  <c r="T727"/>
  <c r="R727"/>
  <c r="P727"/>
  <c r="BI718"/>
  <c r="BH718"/>
  <c r="BG718"/>
  <c r="BF718"/>
  <c r="T718"/>
  <c r="R718"/>
  <c r="P718"/>
  <c r="BI709"/>
  <c r="BH709"/>
  <c r="BG709"/>
  <c r="BF709"/>
  <c r="T709"/>
  <c r="R709"/>
  <c r="P709"/>
  <c r="BI705"/>
  <c r="BH705"/>
  <c r="BG705"/>
  <c r="BF705"/>
  <c r="T705"/>
  <c r="R705"/>
  <c r="P705"/>
  <c r="BI701"/>
  <c r="BH701"/>
  <c r="BG701"/>
  <c r="BF701"/>
  <c r="T701"/>
  <c r="R701"/>
  <c r="P701"/>
  <c r="BI695"/>
  <c r="BH695"/>
  <c r="BG695"/>
  <c r="BF695"/>
  <c r="T695"/>
  <c r="R695"/>
  <c r="P695"/>
  <c r="BI688"/>
  <c r="BH688"/>
  <c r="BG688"/>
  <c r="BF688"/>
  <c r="T688"/>
  <c r="R688"/>
  <c r="P688"/>
  <c r="BI681"/>
  <c r="BH681"/>
  <c r="BG681"/>
  <c r="BF681"/>
  <c r="T681"/>
  <c r="R681"/>
  <c r="P681"/>
  <c r="BI677"/>
  <c r="BH677"/>
  <c r="BG677"/>
  <c r="BF677"/>
  <c r="T677"/>
  <c r="R677"/>
  <c r="P677"/>
  <c r="BI674"/>
  <c r="BH674"/>
  <c r="BG674"/>
  <c r="BF674"/>
  <c r="T674"/>
  <c r="R674"/>
  <c r="P674"/>
  <c r="BI669"/>
  <c r="BH669"/>
  <c r="BG669"/>
  <c r="BF669"/>
  <c r="T669"/>
  <c r="R669"/>
  <c r="P669"/>
  <c r="BI663"/>
  <c r="BH663"/>
  <c r="BG663"/>
  <c r="BF663"/>
  <c r="T663"/>
  <c r="R663"/>
  <c r="P663"/>
  <c r="BI659"/>
  <c r="BH659"/>
  <c r="BG659"/>
  <c r="BF659"/>
  <c r="T659"/>
  <c r="R659"/>
  <c r="P659"/>
  <c r="BI654"/>
  <c r="BH654"/>
  <c r="BG654"/>
  <c r="BF654"/>
  <c r="T654"/>
  <c r="R654"/>
  <c r="P654"/>
  <c r="BI650"/>
  <c r="BH650"/>
  <c r="BG650"/>
  <c r="BF650"/>
  <c r="T650"/>
  <c r="R650"/>
  <c r="P650"/>
  <c r="BI647"/>
  <c r="BH647"/>
  <c r="BG647"/>
  <c r="BF647"/>
  <c r="T647"/>
  <c r="R647"/>
  <c r="P647"/>
  <c r="BI641"/>
  <c r="BH641"/>
  <c r="BG641"/>
  <c r="BF641"/>
  <c r="T641"/>
  <c r="R641"/>
  <c r="P641"/>
  <c r="BI638"/>
  <c r="BH638"/>
  <c r="BG638"/>
  <c r="BF638"/>
  <c r="T638"/>
  <c r="R638"/>
  <c r="P638"/>
  <c r="BI635"/>
  <c r="BH635"/>
  <c r="BG635"/>
  <c r="BF635"/>
  <c r="T635"/>
  <c r="R635"/>
  <c r="P635"/>
  <c r="BI632"/>
  <c r="BH632"/>
  <c r="BG632"/>
  <c r="BF632"/>
  <c r="T632"/>
  <c r="R632"/>
  <c r="P632"/>
  <c r="BI625"/>
  <c r="BH625"/>
  <c r="BG625"/>
  <c r="BF625"/>
  <c r="T625"/>
  <c r="R625"/>
  <c r="P625"/>
  <c r="BI621"/>
  <c r="BH621"/>
  <c r="BG621"/>
  <c r="BF621"/>
  <c r="T621"/>
  <c r="R621"/>
  <c r="P621"/>
  <c r="BI618"/>
  <c r="BH618"/>
  <c r="BG618"/>
  <c r="BF618"/>
  <c r="T618"/>
  <c r="R618"/>
  <c r="P618"/>
  <c r="BI616"/>
  <c r="BH616"/>
  <c r="BG616"/>
  <c r="BF616"/>
  <c r="T616"/>
  <c r="R616"/>
  <c r="P616"/>
  <c r="BI613"/>
  <c r="BH613"/>
  <c r="BG613"/>
  <c r="BF613"/>
  <c r="T613"/>
  <c r="R613"/>
  <c r="P613"/>
  <c r="BI611"/>
  <c r="BH611"/>
  <c r="BG611"/>
  <c r="BF611"/>
  <c r="T611"/>
  <c r="R611"/>
  <c r="P611"/>
  <c r="BI608"/>
  <c r="BH608"/>
  <c r="BG608"/>
  <c r="BF608"/>
  <c r="T608"/>
  <c r="R608"/>
  <c r="P608"/>
  <c r="BI606"/>
  <c r="BH606"/>
  <c r="BG606"/>
  <c r="BF606"/>
  <c r="T606"/>
  <c r="R606"/>
  <c r="P606"/>
  <c r="BI603"/>
  <c r="BH603"/>
  <c r="BG603"/>
  <c r="BF603"/>
  <c r="T603"/>
  <c r="R603"/>
  <c r="P603"/>
  <c r="BI599"/>
  <c r="BH599"/>
  <c r="BG599"/>
  <c r="BF599"/>
  <c r="T599"/>
  <c r="R599"/>
  <c r="P599"/>
  <c r="BI596"/>
  <c r="BH596"/>
  <c r="BG596"/>
  <c r="BF596"/>
  <c r="T596"/>
  <c r="R596"/>
  <c r="P596"/>
  <c r="BI593"/>
  <c r="BH593"/>
  <c r="BG593"/>
  <c r="BF593"/>
  <c r="T593"/>
  <c r="R593"/>
  <c r="P593"/>
  <c r="BI590"/>
  <c r="BH590"/>
  <c r="BG590"/>
  <c r="BF590"/>
  <c r="T590"/>
  <c r="R590"/>
  <c r="P590"/>
  <c r="BI588"/>
  <c r="BH588"/>
  <c r="BG588"/>
  <c r="BF588"/>
  <c r="T588"/>
  <c r="R588"/>
  <c r="P588"/>
  <c r="BI585"/>
  <c r="BH585"/>
  <c r="BG585"/>
  <c r="BF585"/>
  <c r="T585"/>
  <c r="R585"/>
  <c r="P585"/>
  <c r="BI583"/>
  <c r="BH583"/>
  <c r="BG583"/>
  <c r="BF583"/>
  <c r="T583"/>
  <c r="R583"/>
  <c r="P583"/>
  <c r="BI581"/>
  <c r="BH581"/>
  <c r="BG581"/>
  <c r="BF581"/>
  <c r="T581"/>
  <c r="R581"/>
  <c r="P581"/>
  <c r="BI578"/>
  <c r="BH578"/>
  <c r="BG578"/>
  <c r="BF578"/>
  <c r="T578"/>
  <c r="R578"/>
  <c r="P578"/>
  <c r="BI576"/>
  <c r="BH576"/>
  <c r="BG576"/>
  <c r="BF576"/>
  <c r="T576"/>
  <c r="R576"/>
  <c r="P576"/>
  <c r="BI572"/>
  <c r="BH572"/>
  <c r="BG572"/>
  <c r="BF572"/>
  <c r="T572"/>
  <c r="R572"/>
  <c r="P572"/>
  <c r="BI570"/>
  <c r="BH570"/>
  <c r="BG570"/>
  <c r="BF570"/>
  <c r="T570"/>
  <c r="R570"/>
  <c r="P570"/>
  <c r="BI567"/>
  <c r="BH567"/>
  <c r="BG567"/>
  <c r="BF567"/>
  <c r="T567"/>
  <c r="R567"/>
  <c r="P567"/>
  <c r="BI563"/>
  <c r="BH563"/>
  <c r="BG563"/>
  <c r="BF563"/>
  <c r="T563"/>
  <c r="R563"/>
  <c r="P563"/>
  <c r="BI560"/>
  <c r="BH560"/>
  <c r="BG560"/>
  <c r="BF560"/>
  <c r="T560"/>
  <c r="R560"/>
  <c r="P560"/>
  <c r="BI558"/>
  <c r="BH558"/>
  <c r="BG558"/>
  <c r="BF558"/>
  <c r="T558"/>
  <c r="R558"/>
  <c r="P558"/>
  <c r="BI555"/>
  <c r="BH555"/>
  <c r="BG555"/>
  <c r="BF555"/>
  <c r="T555"/>
  <c r="R555"/>
  <c r="P555"/>
  <c r="BI551"/>
  <c r="BH551"/>
  <c r="BG551"/>
  <c r="BF551"/>
  <c r="T551"/>
  <c r="R551"/>
  <c r="P551"/>
  <c r="BI547"/>
  <c r="BH547"/>
  <c r="BG547"/>
  <c r="BF547"/>
  <c r="T547"/>
  <c r="R547"/>
  <c r="P547"/>
  <c r="BI543"/>
  <c r="BH543"/>
  <c r="BG543"/>
  <c r="BF543"/>
  <c r="T543"/>
  <c r="R543"/>
  <c r="P543"/>
  <c r="BI537"/>
  <c r="BH537"/>
  <c r="BG537"/>
  <c r="BF537"/>
  <c r="T537"/>
  <c r="R537"/>
  <c r="P537"/>
  <c r="BI533"/>
  <c r="BH533"/>
  <c r="BG533"/>
  <c r="BF533"/>
  <c r="T533"/>
  <c r="R533"/>
  <c r="P533"/>
  <c r="BI529"/>
  <c r="BH529"/>
  <c r="BG529"/>
  <c r="BF529"/>
  <c r="T529"/>
  <c r="R529"/>
  <c r="P529"/>
  <c r="BI526"/>
  <c r="BH526"/>
  <c r="BG526"/>
  <c r="BF526"/>
  <c r="T526"/>
  <c r="R526"/>
  <c r="P526"/>
  <c r="BI520"/>
  <c r="BH520"/>
  <c r="BG520"/>
  <c r="BF520"/>
  <c r="T520"/>
  <c r="R520"/>
  <c r="P520"/>
  <c r="BI515"/>
  <c r="BH515"/>
  <c r="BG515"/>
  <c r="BF515"/>
  <c r="T515"/>
  <c r="T514"/>
  <c r="R515"/>
  <c r="R514"/>
  <c r="P515"/>
  <c r="P514"/>
  <c r="BI511"/>
  <c r="BH511"/>
  <c r="BG511"/>
  <c r="BF511"/>
  <c r="T511"/>
  <c r="R511"/>
  <c r="P511"/>
  <c r="BI507"/>
  <c r="BH507"/>
  <c r="BG507"/>
  <c r="BF507"/>
  <c r="T507"/>
  <c r="R507"/>
  <c r="P507"/>
  <c r="BI504"/>
  <c r="BH504"/>
  <c r="BG504"/>
  <c r="BF504"/>
  <c r="T504"/>
  <c r="R504"/>
  <c r="P504"/>
  <c r="BI501"/>
  <c r="BH501"/>
  <c r="BG501"/>
  <c r="BF501"/>
  <c r="T501"/>
  <c r="R501"/>
  <c r="P501"/>
  <c r="BI498"/>
  <c r="BH498"/>
  <c r="BG498"/>
  <c r="BF498"/>
  <c r="T498"/>
  <c r="R498"/>
  <c r="P498"/>
  <c r="BI494"/>
  <c r="BH494"/>
  <c r="BG494"/>
  <c r="BF494"/>
  <c r="T494"/>
  <c r="R494"/>
  <c r="P494"/>
  <c r="BI488"/>
  <c r="BH488"/>
  <c r="BG488"/>
  <c r="BF488"/>
  <c r="T488"/>
  <c r="R488"/>
  <c r="P488"/>
  <c r="BI481"/>
  <c r="BH481"/>
  <c r="BG481"/>
  <c r="BF481"/>
  <c r="T481"/>
  <c r="R481"/>
  <c r="P481"/>
  <c r="BI476"/>
  <c r="BH476"/>
  <c r="BG476"/>
  <c r="BF476"/>
  <c r="T476"/>
  <c r="R476"/>
  <c r="P476"/>
  <c r="BI469"/>
  <c r="BH469"/>
  <c r="BG469"/>
  <c r="BF469"/>
  <c r="T469"/>
  <c r="R469"/>
  <c r="P469"/>
  <c r="BI466"/>
  <c r="BH466"/>
  <c r="BG466"/>
  <c r="BF466"/>
  <c r="T466"/>
  <c r="R466"/>
  <c r="P466"/>
  <c r="BI462"/>
  <c r="BH462"/>
  <c r="BG462"/>
  <c r="BF462"/>
  <c r="T462"/>
  <c r="R462"/>
  <c r="P462"/>
  <c r="BI456"/>
  <c r="BH456"/>
  <c r="BG456"/>
  <c r="BF456"/>
  <c r="T456"/>
  <c r="R456"/>
  <c r="P456"/>
  <c r="BI453"/>
  <c r="BH453"/>
  <c r="BG453"/>
  <c r="BF453"/>
  <c r="T453"/>
  <c r="R453"/>
  <c r="P453"/>
  <c r="BI449"/>
  <c r="BH449"/>
  <c r="BG449"/>
  <c r="BF449"/>
  <c r="T449"/>
  <c r="R449"/>
  <c r="P449"/>
  <c r="BI443"/>
  <c r="BH443"/>
  <c r="BG443"/>
  <c r="BF443"/>
  <c r="T443"/>
  <c r="R443"/>
  <c r="P443"/>
  <c r="BI440"/>
  <c r="BH440"/>
  <c r="BG440"/>
  <c r="BF440"/>
  <c r="T440"/>
  <c r="R440"/>
  <c r="P440"/>
  <c r="BI432"/>
  <c r="BH432"/>
  <c r="BG432"/>
  <c r="BF432"/>
  <c r="T432"/>
  <c r="R432"/>
  <c r="P432"/>
  <c r="BI424"/>
  <c r="BH424"/>
  <c r="BG424"/>
  <c r="BF424"/>
  <c r="T424"/>
  <c r="R424"/>
  <c r="P424"/>
  <c r="BI418"/>
  <c r="BH418"/>
  <c r="BG418"/>
  <c r="BF418"/>
  <c r="T418"/>
  <c r="R418"/>
  <c r="P418"/>
  <c r="BI413"/>
  <c r="BH413"/>
  <c r="BG413"/>
  <c r="BF413"/>
  <c r="T413"/>
  <c r="R413"/>
  <c r="P413"/>
  <c r="BI409"/>
  <c r="BH409"/>
  <c r="BG409"/>
  <c r="BF409"/>
  <c r="T409"/>
  <c r="R409"/>
  <c r="P409"/>
  <c r="BI406"/>
  <c r="BH406"/>
  <c r="BG406"/>
  <c r="BF406"/>
  <c r="T406"/>
  <c r="R406"/>
  <c r="P406"/>
  <c r="BI402"/>
  <c r="BH402"/>
  <c r="BG402"/>
  <c r="BF402"/>
  <c r="T402"/>
  <c r="R402"/>
  <c r="P402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77"/>
  <c r="BH377"/>
  <c r="BG377"/>
  <c r="BF377"/>
  <c r="T377"/>
  <c r="R377"/>
  <c r="P377"/>
  <c r="BI358"/>
  <c r="BH358"/>
  <c r="BG358"/>
  <c r="BF358"/>
  <c r="T358"/>
  <c r="R358"/>
  <c r="P358"/>
  <c r="BI352"/>
  <c r="BH352"/>
  <c r="BG352"/>
  <c r="BF352"/>
  <c r="T352"/>
  <c r="R352"/>
  <c r="P352"/>
  <c r="BI348"/>
  <c r="BH348"/>
  <c r="BG348"/>
  <c r="BF348"/>
  <c r="T348"/>
  <c r="R348"/>
  <c r="P348"/>
  <c r="BI343"/>
  <c r="BH343"/>
  <c r="BG343"/>
  <c r="BF343"/>
  <c r="T343"/>
  <c r="R343"/>
  <c r="P343"/>
  <c r="BI339"/>
  <c r="BH339"/>
  <c r="BG339"/>
  <c r="BF339"/>
  <c r="T339"/>
  <c r="R339"/>
  <c r="P339"/>
  <c r="BI328"/>
  <c r="BH328"/>
  <c r="BG328"/>
  <c r="BF328"/>
  <c r="T328"/>
  <c r="R328"/>
  <c r="P328"/>
  <c r="BI324"/>
  <c r="BH324"/>
  <c r="BG324"/>
  <c r="BF324"/>
  <c r="T324"/>
  <c r="R324"/>
  <c r="P324"/>
  <c r="BI312"/>
  <c r="BH312"/>
  <c r="BG312"/>
  <c r="BF312"/>
  <c r="T312"/>
  <c r="R312"/>
  <c r="P312"/>
  <c r="BI306"/>
  <c r="BH306"/>
  <c r="BG306"/>
  <c r="BF306"/>
  <c r="T306"/>
  <c r="R306"/>
  <c r="P306"/>
  <c r="BI299"/>
  <c r="BH299"/>
  <c r="BG299"/>
  <c r="BF299"/>
  <c r="T299"/>
  <c r="R299"/>
  <c r="P299"/>
  <c r="BI280"/>
  <c r="BH280"/>
  <c r="BG280"/>
  <c r="BF280"/>
  <c r="T280"/>
  <c r="R280"/>
  <c r="P280"/>
  <c r="BI274"/>
  <c r="BH274"/>
  <c r="BG274"/>
  <c r="BF274"/>
  <c r="T274"/>
  <c r="R274"/>
  <c r="P274"/>
  <c r="BI271"/>
  <c r="BH271"/>
  <c r="BG271"/>
  <c r="BF271"/>
  <c r="T271"/>
  <c r="R271"/>
  <c r="P271"/>
  <c r="BI261"/>
  <c r="BH261"/>
  <c r="BG261"/>
  <c r="BF261"/>
  <c r="T261"/>
  <c r="R261"/>
  <c r="P261"/>
  <c r="BI252"/>
  <c r="BH252"/>
  <c r="BG252"/>
  <c r="BF252"/>
  <c r="T252"/>
  <c r="R252"/>
  <c r="P252"/>
  <c r="BI245"/>
  <c r="BH245"/>
  <c r="BG245"/>
  <c r="BF245"/>
  <c r="T245"/>
  <c r="R245"/>
  <c r="P245"/>
  <c r="BI235"/>
  <c r="BH235"/>
  <c r="BG235"/>
  <c r="BF235"/>
  <c r="T235"/>
  <c r="R235"/>
  <c r="P235"/>
  <c r="BI224"/>
  <c r="BH224"/>
  <c r="BG224"/>
  <c r="BF224"/>
  <c r="T224"/>
  <c r="R224"/>
  <c r="P224"/>
  <c r="BI218"/>
  <c r="BH218"/>
  <c r="BG218"/>
  <c r="BF218"/>
  <c r="T218"/>
  <c r="R218"/>
  <c r="P218"/>
  <c r="BI206"/>
  <c r="BH206"/>
  <c r="BG206"/>
  <c r="BF206"/>
  <c r="T206"/>
  <c r="R206"/>
  <c r="P206"/>
  <c r="BI197"/>
  <c r="BH197"/>
  <c r="BG197"/>
  <c r="BF197"/>
  <c r="T197"/>
  <c r="R197"/>
  <c r="P197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2"/>
  <c r="BH172"/>
  <c r="BG172"/>
  <c r="BF172"/>
  <c r="T172"/>
  <c r="R172"/>
  <c r="P172"/>
  <c r="BI167"/>
  <c r="BH167"/>
  <c r="BG167"/>
  <c r="BF167"/>
  <c r="T167"/>
  <c r="R167"/>
  <c r="P167"/>
  <c r="BI161"/>
  <c r="BH161"/>
  <c r="BG161"/>
  <c r="BF161"/>
  <c r="T161"/>
  <c r="R161"/>
  <c r="P161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37"/>
  <c r="BH137"/>
  <c r="BG137"/>
  <c r="BF137"/>
  <c r="T137"/>
  <c r="R137"/>
  <c r="P137"/>
  <c r="BI134"/>
  <c r="BH134"/>
  <c r="BG134"/>
  <c r="BF134"/>
  <c r="T134"/>
  <c r="R134"/>
  <c r="P134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105"/>
  <c r="BH105"/>
  <c r="BG105"/>
  <c r="BF105"/>
  <c r="T105"/>
  <c r="R105"/>
  <c r="P105"/>
  <c r="BI99"/>
  <c r="BH99"/>
  <c r="BG99"/>
  <c r="BF99"/>
  <c r="T99"/>
  <c r="R99"/>
  <c r="P99"/>
  <c r="J93"/>
  <c r="J92"/>
  <c r="F92"/>
  <c r="F90"/>
  <c r="E88"/>
  <c r="J51"/>
  <c r="J50"/>
  <c r="F50"/>
  <c r="F48"/>
  <c r="E46"/>
  <c r="J16"/>
  <c r="E16"/>
  <c r="F93"/>
  <c r="J15"/>
  <c r="J10"/>
  <c r="J90"/>
  <c i="1" r="L50"/>
  <c r="AM50"/>
  <c r="AM49"/>
  <c r="L49"/>
  <c r="AM47"/>
  <c r="L47"/>
  <c r="L45"/>
  <c r="L44"/>
  <c i="2" r="J280"/>
  <c r="J663"/>
  <c r="BK563"/>
  <c r="J252"/>
  <c r="BK390"/>
  <c r="J578"/>
  <c r="J769"/>
  <c r="J760"/>
  <c r="BK709"/>
  <c r="J590"/>
  <c r="BK440"/>
  <c r="BK114"/>
  <c r="BK806"/>
  <c r="BK576"/>
  <c r="J377"/>
  <c r="J596"/>
  <c r="BK167"/>
  <c r="J150"/>
  <c r="J555"/>
  <c r="BK154"/>
  <c r="J560"/>
  <c r="J235"/>
  <c r="J606"/>
  <c r="J312"/>
  <c r="J763"/>
  <c r="BK476"/>
  <c r="J306"/>
  <c r="J402"/>
  <c r="BK611"/>
  <c r="J481"/>
  <c r="BK647"/>
  <c r="J537"/>
  <c r="J395"/>
  <c r="J772"/>
  <c r="J469"/>
  <c r="BK738"/>
  <c r="BK393"/>
  <c r="F35"/>
  <c r="BK603"/>
  <c r="J621"/>
  <c r="J613"/>
  <c r="J585"/>
  <c r="J432"/>
  <c r="BK780"/>
  <c r="J784"/>
  <c r="J741"/>
  <c r="J701"/>
  <c r="BK515"/>
  <c r="J299"/>
  <c r="BK456"/>
  <c r="J456"/>
  <c r="BK399"/>
  <c r="J125"/>
  <c r="BK777"/>
  <c r="BK669"/>
  <c r="J449"/>
  <c r="BK588"/>
  <c r="BK147"/>
  <c r="BK504"/>
  <c r="J261"/>
  <c r="BK727"/>
  <c r="BK462"/>
  <c r="J788"/>
  <c r="J453"/>
  <c r="J756"/>
  <c r="BK348"/>
  <c r="J681"/>
  <c r="BK551"/>
  <c r="BK650"/>
  <c r="BK339"/>
  <c r="J650"/>
  <c r="J348"/>
  <c r="BK663"/>
  <c r="BK312"/>
  <c r="BK796"/>
  <c r="J399"/>
  <c r="BK178"/>
  <c r="BK635"/>
  <c r="BK402"/>
  <c r="BK197"/>
  <c r="J814"/>
  <c r="J750"/>
  <c r="J32"/>
  <c r="BK613"/>
  <c r="J352"/>
  <c r="BK529"/>
  <c r="J324"/>
  <c r="BK397"/>
  <c r="J494"/>
  <c r="BK409"/>
  <c r="BK803"/>
  <c r="J709"/>
  <c r="BK753"/>
  <c r="J777"/>
  <c r="J727"/>
  <c r="BK608"/>
  <c r="BK413"/>
  <c r="J583"/>
  <c r="BK581"/>
  <c r="J780"/>
  <c r="J695"/>
  <c r="J197"/>
  <c r="J753"/>
  <c r="J572"/>
  <c r="J501"/>
  <c r="BK555"/>
  <c r="BK659"/>
  <c r="J121"/>
  <c r="J424"/>
  <c r="J515"/>
  <c r="J105"/>
  <c r="BK747"/>
  <c r="J218"/>
  <c r="J397"/>
  <c r="BK274"/>
  <c r="BK606"/>
  <c r="BK558"/>
  <c r="BK218"/>
  <c r="J488"/>
  <c r="BK271"/>
  <c r="J567"/>
  <c r="J178"/>
  <c r="BK590"/>
  <c r="BK621"/>
  <c r="BK466"/>
  <c r="J588"/>
  <c r="BK261"/>
  <c r="BK674"/>
  <c r="J551"/>
  <c r="BK343"/>
  <c r="J134"/>
  <c r="J529"/>
  <c r="J167"/>
  <c r="BK567"/>
  <c r="J274"/>
  <c r="BK705"/>
  <c r="BK150"/>
  <c r="BK654"/>
  <c r="BK418"/>
  <c r="J593"/>
  <c r="J462"/>
  <c r="BK760"/>
  <c r="BK118"/>
  <c r="BK599"/>
  <c r="BK791"/>
  <c r="BK788"/>
  <c r="BK744"/>
  <c r="BK638"/>
  <c r="BK469"/>
  <c r="BK596"/>
  <c r="J618"/>
  <c r="BK618"/>
  <c r="BK134"/>
  <c r="J406"/>
  <c r="J466"/>
  <c r="J738"/>
  <c r="J547"/>
  <c r="BK741"/>
  <c r="BK299"/>
  <c r="BK137"/>
  <c r="BK206"/>
  <c r="J498"/>
  <c r="J328"/>
  <c r="J730"/>
  <c r="BK507"/>
  <c r="BK280"/>
  <c r="J791"/>
  <c r="BK501"/>
  <c r="J659"/>
  <c r="J128"/>
  <c r="J635"/>
  <c r="J543"/>
  <c r="J674"/>
  <c r="BK432"/>
  <c r="BK810"/>
  <c r="J654"/>
  <c r="J147"/>
  <c r="BK172"/>
  <c r="J669"/>
  <c r="BK578"/>
  <c r="BK453"/>
  <c r="BK701"/>
  <c r="J806"/>
  <c r="BK443"/>
  <c r="BK695"/>
  <c r="BK533"/>
  <c r="F32"/>
  <c r="BK750"/>
  <c r="J161"/>
  <c r="J563"/>
  <c r="J418"/>
  <c r="BK547"/>
  <c r="J245"/>
  <c r="BK526"/>
  <c r="BK734"/>
  <c r="BK625"/>
  <c r="J526"/>
  <c r="J190"/>
  <c r="J271"/>
  <c r="BK406"/>
  <c r="BK125"/>
  <c r="BK688"/>
  <c r="BK572"/>
  <c r="BK252"/>
  <c r="J799"/>
  <c r="J796"/>
  <c r="BK616"/>
  <c r="BK677"/>
  <c r="J810"/>
  <c r="J520"/>
  <c r="F34"/>
  <c r="J641"/>
  <c r="BK306"/>
  <c r="BK772"/>
  <c r="J114"/>
  <c r="BK718"/>
  <c r="J576"/>
  <c r="J507"/>
  <c r="BK641"/>
  <c r="BK387"/>
  <c r="BK769"/>
  <c r="BK328"/>
  <c r="BK756"/>
  <c r="BK121"/>
  <c r="BK161"/>
  <c r="J603"/>
  <c r="J608"/>
  <c r="BK128"/>
  <c r="BK190"/>
  <c r="J803"/>
  <c r="J224"/>
  <c r="BK424"/>
  <c i="1" r="AS54"/>
  <c i="2" r="J504"/>
  <c r="J172"/>
  <c r="BK449"/>
  <c r="BK593"/>
  <c r="J766"/>
  <c r="J440"/>
  <c r="J616"/>
  <c r="J413"/>
  <c r="J154"/>
  <c r="BK511"/>
  <c r="BK763"/>
  <c r="BK681"/>
  <c r="BK814"/>
  <c r="J632"/>
  <c r="J747"/>
  <c r="J206"/>
  <c r="J625"/>
  <c r="BK235"/>
  <c r="J533"/>
  <c r="J358"/>
  <c r="J688"/>
  <c r="J343"/>
  <c r="J393"/>
  <c r="J638"/>
  <c r="J137"/>
  <c r="J511"/>
  <c r="BK799"/>
  <c r="J387"/>
  <c r="J570"/>
  <c r="J611"/>
  <c r="BK520"/>
  <c r="BK560"/>
  <c r="BK245"/>
  <c r="BK498"/>
  <c r="J186"/>
  <c r="BK224"/>
  <c r="BK730"/>
  <c r="BK570"/>
  <c r="BK543"/>
  <c r="J744"/>
  <c r="J476"/>
  <c r="BK186"/>
  <c r="BK784"/>
  <c r="J599"/>
  <c r="BK537"/>
  <c r="BK585"/>
  <c r="BK181"/>
  <c r="BK111"/>
  <c r="BK352"/>
  <c r="J118"/>
  <c r="J409"/>
  <c r="J390"/>
  <c r="J99"/>
  <c r="BK481"/>
  <c r="J111"/>
  <c r="BK632"/>
  <c r="J181"/>
  <c r="J677"/>
  <c r="BK99"/>
  <c r="BK488"/>
  <c r="BK766"/>
  <c r="J734"/>
  <c r="J705"/>
  <c r="BK583"/>
  <c r="BK358"/>
  <c r="BK105"/>
  <c r="BK494"/>
  <c r="BK377"/>
  <c r="BK395"/>
  <c r="J581"/>
  <c r="J339"/>
  <c r="BK324"/>
  <c r="J718"/>
  <c r="J443"/>
  <c r="J647"/>
  <c r="J558"/>
  <c r="F33"/>
  <c l="1" r="BK405"/>
  <c r="J405"/>
  <c r="J60"/>
  <c r="R602"/>
  <c r="BK196"/>
  <c r="J196"/>
  <c r="J59"/>
  <c r="BK624"/>
  <c r="J624"/>
  <c r="J68"/>
  <c r="BK160"/>
  <c r="J160"/>
  <c r="J58"/>
  <c r="BK602"/>
  <c r="J602"/>
  <c r="J67"/>
  <c r="R98"/>
  <c r="BK519"/>
  <c r="J519"/>
  <c r="J64"/>
  <c r="T602"/>
  <c r="BK98"/>
  <c r="J98"/>
  <c r="J57"/>
  <c r="T160"/>
  <c r="R497"/>
  <c r="BK554"/>
  <c r="J554"/>
  <c r="J66"/>
  <c r="T653"/>
  <c r="BK787"/>
  <c r="J787"/>
  <c r="J75"/>
  <c r="T196"/>
  <c r="P519"/>
  <c r="P653"/>
  <c r="R196"/>
  <c r="T519"/>
  <c r="R653"/>
  <c r="BK776"/>
  <c r="BK802"/>
  <c r="J802"/>
  <c r="J76"/>
  <c r="T802"/>
  <c r="R160"/>
  <c r="T497"/>
  <c r="P554"/>
  <c r="P624"/>
  <c r="R759"/>
  <c r="P160"/>
  <c r="P497"/>
  <c r="T536"/>
  <c r="T624"/>
  <c r="T759"/>
  <c r="T776"/>
  <c r="T98"/>
  <c r="BK497"/>
  <c r="J497"/>
  <c r="J61"/>
  <c r="R554"/>
  <c r="R624"/>
  <c r="P759"/>
  <c r="R787"/>
  <c r="R802"/>
  <c r="R405"/>
  <c r="R519"/>
  <c r="BK653"/>
  <c r="J653"/>
  <c r="J69"/>
  <c r="BK759"/>
  <c r="J759"/>
  <c r="J71"/>
  <c r="P787"/>
  <c r="P776"/>
  <c r="T405"/>
  <c r="T554"/>
  <c r="BK708"/>
  <c r="J708"/>
  <c r="J70"/>
  <c r="P802"/>
  <c r="P196"/>
  <c r="R536"/>
  <c r="P708"/>
  <c r="R776"/>
  <c r="R775"/>
  <c r="P405"/>
  <c r="P536"/>
  <c r="R708"/>
  <c r="P98"/>
  <c r="BK536"/>
  <c r="J536"/>
  <c r="J65"/>
  <c r="P602"/>
  <c r="T708"/>
  <c r="T787"/>
  <c r="BK813"/>
  <c r="J813"/>
  <c r="J78"/>
  <c r="BK809"/>
  <c r="J809"/>
  <c r="J77"/>
  <c r="BK783"/>
  <c r="J783"/>
  <c r="J74"/>
  <c r="BK514"/>
  <c r="J514"/>
  <c r="J62"/>
  <c r="BE105"/>
  <c r="BE114"/>
  <c r="BE178"/>
  <c r="BE397"/>
  <c r="BE432"/>
  <c r="BE507"/>
  <c r="BE533"/>
  <c r="BE551"/>
  <c r="BE567"/>
  <c r="BE576"/>
  <c r="BE806"/>
  <c r="BE810"/>
  <c i="1" r="AW55"/>
  <c i="2" r="BE387"/>
  <c r="BE469"/>
  <c r="BE476"/>
  <c r="BE481"/>
  <c r="BE515"/>
  <c r="BE547"/>
  <c r="BE555"/>
  <c r="BE563"/>
  <c r="BE570"/>
  <c r="BE590"/>
  <c r="BE593"/>
  <c r="BE611"/>
  <c r="BE618"/>
  <c r="BE625"/>
  <c r="BE647"/>
  <c r="J48"/>
  <c r="BE111"/>
  <c r="BE121"/>
  <c r="BE134"/>
  <c r="BE150"/>
  <c r="BE186"/>
  <c r="BE224"/>
  <c r="BE245"/>
  <c r="BE312"/>
  <c r="BE377"/>
  <c r="BE399"/>
  <c r="BE418"/>
  <c r="BE424"/>
  <c r="BE453"/>
  <c r="BE488"/>
  <c r="BE529"/>
  <c r="BE581"/>
  <c r="BE635"/>
  <c r="BE641"/>
  <c r="BE654"/>
  <c r="BE663"/>
  <c r="BE727"/>
  <c r="BE738"/>
  <c r="BE747"/>
  <c r="BE753"/>
  <c r="BE780"/>
  <c r="BE791"/>
  <c r="BE99"/>
  <c r="BE118"/>
  <c r="BE128"/>
  <c r="BE154"/>
  <c r="BE343"/>
  <c r="BE358"/>
  <c r="BE440"/>
  <c r="BE456"/>
  <c r="BE462"/>
  <c r="BE504"/>
  <c r="BE585"/>
  <c r="BE588"/>
  <c r="BE599"/>
  <c r="BE734"/>
  <c r="BE760"/>
  <c r="BE763"/>
  <c r="F51"/>
  <c r="BE167"/>
  <c r="BE190"/>
  <c r="BE206"/>
  <c r="BE306"/>
  <c r="BE339"/>
  <c r="BE406"/>
  <c r="BE466"/>
  <c r="BE494"/>
  <c r="BE498"/>
  <c r="BE543"/>
  <c r="BE632"/>
  <c r="BE659"/>
  <c r="BE669"/>
  <c r="BE674"/>
  <c r="BE681"/>
  <c r="BE701"/>
  <c r="BE705"/>
  <c r="BE709"/>
  <c r="BE803"/>
  <c r="BE137"/>
  <c r="BE147"/>
  <c r="BE395"/>
  <c r="BE402"/>
  <c r="BE443"/>
  <c r="BE501"/>
  <c r="BE583"/>
  <c r="BE603"/>
  <c r="BE621"/>
  <c r="BE796"/>
  <c r="BE161"/>
  <c r="BE252"/>
  <c r="BE261"/>
  <c r="BE328"/>
  <c r="BE348"/>
  <c r="BE352"/>
  <c r="BE390"/>
  <c r="BE413"/>
  <c r="BE449"/>
  <c r="BE560"/>
  <c r="BE578"/>
  <c r="BE613"/>
  <c r="BE695"/>
  <c r="BE814"/>
  <c i="1" r="BB55"/>
  <c r="BA55"/>
  <c i="2" r="BE125"/>
  <c r="BE172"/>
  <c r="BE197"/>
  <c r="BE218"/>
  <c r="BE235"/>
  <c r="BE280"/>
  <c r="BE324"/>
  <c r="BE511"/>
  <c r="BE520"/>
  <c r="BE537"/>
  <c r="BE799"/>
  <c i="1" r="BC55"/>
  <c i="2" r="BE181"/>
  <c r="BE271"/>
  <c r="BE274"/>
  <c r="BE299"/>
  <c r="BE393"/>
  <c r="BE409"/>
  <c r="BE526"/>
  <c r="BE558"/>
  <c r="BE572"/>
  <c r="BE596"/>
  <c r="BE606"/>
  <c r="BE608"/>
  <c r="BE616"/>
  <c r="BE638"/>
  <c r="BE650"/>
  <c r="BE677"/>
  <c r="BE688"/>
  <c r="BE718"/>
  <c r="BE730"/>
  <c r="BE741"/>
  <c r="BE744"/>
  <c r="BE750"/>
  <c r="BE756"/>
  <c r="BE766"/>
  <c r="BE769"/>
  <c r="BE772"/>
  <c r="BE777"/>
  <c r="BE784"/>
  <c r="BE788"/>
  <c i="1" r="BD55"/>
  <c r="BC54"/>
  <c r="W32"/>
  <c r="BB54"/>
  <c r="AX54"/>
  <c r="BA54"/>
  <c r="W30"/>
  <c r="BD54"/>
  <c r="W33"/>
  <c i="2" l="1" r="P97"/>
  <c r="T97"/>
  <c r="P775"/>
  <c r="R518"/>
  <c r="T775"/>
  <c r="BK775"/>
  <c r="J775"/>
  <c r="J72"/>
  <c r="P518"/>
  <c r="P96"/>
  <c i="1" r="AU55"/>
  <c i="2" r="R97"/>
  <c r="R96"/>
  <c r="T518"/>
  <c r="T96"/>
  <c r="BK518"/>
  <c r="J518"/>
  <c r="J63"/>
  <c r="J776"/>
  <c r="J73"/>
  <c r="BK97"/>
  <c i="1" r="AW54"/>
  <c r="AK30"/>
  <c r="W31"/>
  <c i="2" r="F31"/>
  <c i="1" r="AZ55"/>
  <c r="AZ54"/>
  <c r="W29"/>
  <c r="AY54"/>
  <c i="2" r="J31"/>
  <c i="1" r="AV55"/>
  <c r="AT55"/>
  <c r="AU54"/>
  <c i="2" l="1" r="BK96"/>
  <c r="J96"/>
  <c r="J55"/>
  <c r="J97"/>
  <c r="J56"/>
  <c r="J28"/>
  <c i="1" r="AG55"/>
  <c r="AG54"/>
  <c r="AK26"/>
  <c r="AV54"/>
  <c r="AK29"/>
  <c r="AK35"/>
  <c l="1" r="AN55"/>
  <c i="2" r="J37"/>
  <c i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<sst xmlns="http://schemas.openxmlformats.org/spreadsheetml/2006/main">
  <si>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</si>
  <si>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</si>
  <si>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</si>
  <si>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</si>
  <si>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</si>
  <si>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{53bdeee8-286c-40b8-8d2c-76b3a09ecf35}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</si>
  <si>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</si>
  <si>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</si>
  <si>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</si>
  <si>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</si>
  <si>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</si>
  <si>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</si>
  <si>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</si>
  <si>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</si>
  <si>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20250508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</si>
  <si>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</si>
  <si>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</si>
  <si>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Zateplení objektu dílen Dopravního podniku Karlovy Vary</t>
  </si>
  <si>
    <t>KSO:</t>
  </si>
  <si>
    <t/>
  </si>
  <si>
    <t>CC-CZ:</t>
  </si>
  <si>
    <t>Místo:</t>
  </si>
  <si>
    <t>Sportovní 656/1, Karlovy Vary</t>
  </si>
  <si>
    <t>Datum:</t>
  </si>
  <si>
    <t>8. 5. 2025</t>
  </si>
  <si>
    <t>Zadavatel:</t>
  </si>
  <si>
    <t>IČ:</t>
  </si>
  <si>
    <t>Dopravní podnik Karlovy Vary a.s.</t>
  </si>
  <si>
    <t>DIČ:</t>
  </si>
  <si>
    <t>Účastník:</t>
  </si>
  <si>
    <t>Vyplň údaj</t>
  </si>
  <si>
    <t>Projektant:</t>
  </si>
  <si>
    <t>Ing. Jan Jablončík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</si>
  <si>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</si>
  <si>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</si>
  <si>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</si>
  <si>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</si>
  <si>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</si>
  <si>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</si>
  <si>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</si>
  <si>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</si>
  <si>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</si>
  <si>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</si>
  <si>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</si>
  <si>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</si>
  <si>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</si>
  <si>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</si>
  <si>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</si>
  <si>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</si>
  <si>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</si>
  <si>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</si>
  <si>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</si>
  <si>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</si>
  <si>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</si>
  <si>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</si>
  <si>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</si>
  <si>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</si>
  <si>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</si>
  <si>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</si>
  <si>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</si>
  <si>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</si>
  <si>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</si>
  <si>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</si>
  <si>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</si>
  <si>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</si>
  <si>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</si>
  <si>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</si>
  <si>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</si>
  <si>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</si>
  <si>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</si>
  <si>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</si>
  <si>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</si>
  <si>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</si>
  <si>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</si>
  <si>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</si>
  <si>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</si>
  <si>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</si>
  <si>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</si>
  <si>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</si>
  <si>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</si>
  <si>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</si>
  <si>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</si>
  <si>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</si>
  <si>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</si>
  <si>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</si>
  <si>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</si>
  <si>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</si>
  <si>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</si>
  <si>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</si>
  <si>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</si>
  <si>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</si>
  <si>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</si>
  <si>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</si>
  <si>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</si>
  <si>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</si>
  <si>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</si>
  <si>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</si>
  <si>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</si>
  <si>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</si>
  <si>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</si>
  <si>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</si>
  <si>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</si>
  <si>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</si>
  <si>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</si>
  <si>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</si>
  <si>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</si>
  <si>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</si>
  <si>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</si>
  <si>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</si>
  <si>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</si>
  <si>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</si>
  <si>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</si>
  <si>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</si>
  <si>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</si>
  <si>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</si>
  <si>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</si>
  <si>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</si>
  <si>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</si>
  <si>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</si>
  <si>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</si>
  <si>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</si>
  <si>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</si>
  <si>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</si>
  <si>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</si>
  <si>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</si>
  <si>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</si>
  <si>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</si>
  <si>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113107143</t>
  </si>
  <si>
    <t>Odstranění podkladu živičného tl přes 100 do 150 mm ručně</t>
  </si>
  <si>
    <t>m2</t>
  </si>
  <si>
    <t>CS ÚRS 2025 01</t>
  </si>
  <si>
    <t>4</t>
  </si>
  <si>
    <t>-1894045920</t>
  </si>
  <si>
    <t>PP</t>
  </si>
  <si>
    <t>Odstranění podkladů nebo krytů ručně s přemístěním hmot na skládku na vzdálenost do 3 m nebo s naložením na dopravní prostředek živičných, o tl. vrstvy přes 100 do 150 mm</t>
  </si>
  <si>
    <t>Online PSC</t>
  </si>
  <si>
    <t>https://podminky.urs.cz/item/CS_URS_2025_01/113107143</t>
  </si>
  <si>
    <t>VV</t>
  </si>
  <si>
    <t>2*10,2*0,6</t>
  </si>
  <si>
    <t>60,92*0,6</t>
  </si>
  <si>
    <t>Součet</t>
  </si>
  <si>
    <t>132312131</t>
  </si>
  <si>
    <t>Hloubení nezapažených rýh šířky do 800 mm v soudržných horninách třídy těžitelnosti II skupiny 4 ručně</t>
  </si>
  <si>
    <t>m3</t>
  </si>
  <si>
    <t>-1778401580</t>
  </si>
  <si>
    <t>Hloubení nezapažených rýh šířky do 800 mm ručně s urovnáním dna do předepsaného profilu a spádu v hornině třídy těžitelnosti II skupiny 4 soudržných</t>
  </si>
  <si>
    <t>https://podminky.urs.cz/item/CS_URS_2025_01/132312131</t>
  </si>
  <si>
    <t>2*10,2*0,6*1</t>
  </si>
  <si>
    <t>60,92*0,6*1</t>
  </si>
  <si>
    <t>3</t>
  </si>
  <si>
    <t>162211321</t>
  </si>
  <si>
    <t>Vodorovné přemístění výkopku z horniny třídy těžitelnosti II skupiny 4 a 5 stavebním kolečkem do 10 m</t>
  </si>
  <si>
    <t>596413134</t>
  </si>
  <si>
    <t>Vodorovné přemístění výkopku nebo sypaniny stavebním kolečkem s vyprázdněním kolečka na hromady nebo do dopravního prostředku na vzdálenost do 10 m z horniny třídy těžitelnosti II, skupiny 4 a 5</t>
  </si>
  <si>
    <t>https://podminky.urs.cz/item/CS_URS_2025_01/162211321</t>
  </si>
  <si>
    <t>162211329</t>
  </si>
  <si>
    <t>Příplatek k vodorovnému přemístění výkopku z horniny třídy těžitelnosti II skupiny 4 a 5 stavebním kolečkem za každých dalších 10 m</t>
  </si>
  <si>
    <t>-1598620752</t>
  </si>
  <si>
    <t>Vodorovné přemístění výkopku nebo sypaniny stavebním kolečkem s vyprázdněním kolečka na hromady nebo do dopravního prostředku na vzdálenost do 10 m Příplatek za každých dalších 10 m k ceně -1321</t>
  </si>
  <si>
    <t>https://podminky.urs.cz/item/CS_URS_2025_01/162211329</t>
  </si>
  <si>
    <t>48,791*5</t>
  </si>
  <si>
    <t>5</t>
  </si>
  <si>
    <t>162751137</t>
  </si>
  <si>
    <t>Vodorovné přemístění přes 9 000 do 10000 m výkopku/sypaniny z horniny třídy těžitelnosti II skupiny 4 a 5</t>
  </si>
  <si>
    <t>1309887191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</si>
  <si>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</si>
  <si>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https://podminky.urs.cz/item/CS_URS_2025_01/162751137</t>
  </si>
  <si>
    <t>6</t>
  </si>
  <si>
    <t>162751139</t>
  </si>
  <si>
    <t>Příplatek k vodorovnému přemístění výkopku/sypaniny z horniny třídy těžitelnosti II skupiny 4 a 5 ZKD 1000 m přes 10000 m</t>
  </si>
  <si>
    <t>1585076885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</si>
  <si>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</si>
  <si>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https://podminky.urs.cz/item/CS_URS_2025_01/162751139</t>
  </si>
  <si>
    <t>48,791*6</t>
  </si>
  <si>
    <t>7</t>
  </si>
  <si>
    <t>167111102</t>
  </si>
  <si>
    <t>Nakládání výkopku z hornin třídy těžitelnosti II skupiny 4 a 5 ručně</t>
  </si>
  <si>
    <t>1831197345</t>
  </si>
  <si>
    <t>Nakládání, skládání a překládání neulehlého výkopku nebo sypaniny ručně nakládání, z hornin třídy těžitelnosti II, skupiny 4 a 5</t>
  </si>
  <si>
    <t>https://podminky.urs.cz/item/CS_URS_2025_01/167111102</t>
  </si>
  <si>
    <t>8</t>
  </si>
  <si>
    <t>171201231</t>
  </si>
  <si>
    <t>Poplatek za uložení zeminy a kamení na recyklační skládce (skládkovné) kód odpadu 17 05 04</t>
  </si>
  <si>
    <t>t</t>
  </si>
  <si>
    <t>56596330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</si>
  <si>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</si>
  <si>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</si>
  <si>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recyklační centrum Sadov</t>
  </si>
  <si>
    <t>48,792*1,9</t>
  </si>
  <si>
    <t>9</t>
  </si>
  <si>
    <t>171251201</t>
  </si>
  <si>
    <t>Uložení sypaniny na skládky nebo meziskládky</t>
  </si>
  <si>
    <t>-50584351</t>
  </si>
  <si>
    <t>Uložení sypaniny na skládky nebo meziskládky bez hutnění s upravením uložené sypaniny do předepsaného tvaru</t>
  </si>
  <si>
    <t>https://podminky.urs.cz/item/CS_URS_2025_01/171251201</t>
  </si>
  <si>
    <t>10</t>
  </si>
  <si>
    <t>174111101</t>
  </si>
  <si>
    <t>Zásyp jam, šachet rýh nebo kolem objektů sypaninou se zhutněním ručně</t>
  </si>
  <si>
    <t>-680689290</t>
  </si>
  <si>
    <t>Zásyp sypaninou z jakékoliv horniny ručně s uložením výkopku ve vrstvách se zhutněním jam, šachet, rýh nebo kolem objektů v těchto vykopávkách</t>
  </si>
  <si>
    <t>https://podminky.urs.cz/item/CS_URS_2025_01/174111101</t>
  </si>
  <si>
    <t>48,792</t>
  </si>
  <si>
    <t>-2*10,2*0,16*0,75</t>
  </si>
  <si>
    <t>-60,92*0,16*0,75</t>
  </si>
  <si>
    <t>-2*10,2*0,6*0,14</t>
  </si>
  <si>
    <t>-60,92*0,6*0,14</t>
  </si>
  <si>
    <t>15,1*1*0,3</t>
  </si>
  <si>
    <t>11</t>
  </si>
  <si>
    <t>M</t>
  </si>
  <si>
    <t>58337344</t>
  </si>
  <si>
    <t>štěrkopísek frakce 0/32</t>
  </si>
  <si>
    <t>2472156</t>
  </si>
  <si>
    <t>32,203*1,7</t>
  </si>
  <si>
    <t>10364100</t>
  </si>
  <si>
    <t>zemina pro terénní úpravy - tříděná</t>
  </si>
  <si>
    <t>688120026</t>
  </si>
  <si>
    <t>4,83*1,8</t>
  </si>
  <si>
    <t>13</t>
  </si>
  <si>
    <t>181913112</t>
  </si>
  <si>
    <t>Úprava pláně v hornině třídy těžitelnosti II skupiny 4 se zhutněním ručně</t>
  </si>
  <si>
    <t>-1168942153</t>
  </si>
  <si>
    <t>Úprava pláně vyrovnáním výškových rozdílů ručně v hornině třídy těžitelnosti II skupiny 4 se zhutněním</t>
  </si>
  <si>
    <t>https://podminky.urs.cz/item/CS_URS_2025_01/181913112</t>
  </si>
  <si>
    <t>Komunikace pozemní</t>
  </si>
  <si>
    <t>14</t>
  </si>
  <si>
    <t>564841113</t>
  </si>
  <si>
    <t>Podklad ze štěrkodrtě ŠD plochy přes 100 m2 tl 140 mm</t>
  </si>
  <si>
    <t>773795925</t>
  </si>
  <si>
    <t>Podklad ze štěrkodrti ŠD s rozprostřením a zhutněním plochy přes 100 m2, po zhutnění tl. 140 mm</t>
  </si>
  <si>
    <t>https://podminky.urs.cz/item/CS_URS_2025_01/564841113</t>
  </si>
  <si>
    <t>15</t>
  </si>
  <si>
    <t>564861111</t>
  </si>
  <si>
    <t>Podklad ze štěrkodrtě ŠD plochy přes 100 m2 tl 200 mm</t>
  </si>
  <si>
    <t>-535534916</t>
  </si>
  <si>
    <t>Podklad ze štěrkodrti ŠD s rozprostřením a zhutněním plochy přes 100 m2, po zhutnění tl. 200 mm</t>
  </si>
  <si>
    <t>https://podminky.urs.cz/item/CS_URS_2025_01/564861111</t>
  </si>
  <si>
    <t>15,1*2,75</t>
  </si>
  <si>
    <t>16</t>
  </si>
  <si>
    <t>577144131</t>
  </si>
  <si>
    <t>Asfaltový beton vrstva obrusná ACO 11 (ABS) tl 50 mm š do 3 m z modifikovaného asfaltu</t>
  </si>
  <si>
    <t>-265072202</t>
  </si>
  <si>
    <t>Asfaltový beton vrstva obrusná ACO 11 (ABS) s rozprostřením a se zhutněním z modifikovaného asfaltu v pruhu šířky přes do 1,5 do 3 m, po zhutnění tl. 50 mm</t>
  </si>
  <si>
    <t>https://podminky.urs.cz/item/CS_URS_2025_01/577144131</t>
  </si>
  <si>
    <t>17</t>
  </si>
  <si>
    <t>577145132</t>
  </si>
  <si>
    <t>Asfaltový beton vrstva ložní ACL 16 (ABH) tl 50 mm š do 3 m z modifikovaného asfaltu</t>
  </si>
  <si>
    <t>618184958</t>
  </si>
  <si>
    <t>Asfaltový beton vrstva ložní ACL 16 (ABH) s rozprostřením a zhutněním z modifikovaného asfaltu v pruhu šířky přes 1,5 do 3 m, po zhutnění tl. 50 mm</t>
  </si>
  <si>
    <t>https://podminky.urs.cz/item/CS_URS_2025_01/577145132</t>
  </si>
  <si>
    <t>18</t>
  </si>
  <si>
    <t>596811220</t>
  </si>
  <si>
    <t>Kladení betonové dlažby komunikací pro pěší do lože z kameniva velikosti přes 0,09 do 0,25 m2 pl do 50 m2</t>
  </si>
  <si>
    <t>-45253359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</si>
  <si>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</si>
  <si>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https://podminky.urs.cz/item/CS_URS_2025_01/596811220</t>
  </si>
  <si>
    <t>19</t>
  </si>
  <si>
    <t>59246107</t>
  </si>
  <si>
    <t>dlažba chodníková betonová 500x500mm tl 50mm přírodní</t>
  </si>
  <si>
    <t>-322677954</t>
  </si>
  <si>
    <t>41,525</t>
  </si>
  <si>
    <t>41,525*1,05 'Přepočtené koeficientem množství</t>
  </si>
  <si>
    <t>20</t>
  </si>
  <si>
    <t>919735112</t>
  </si>
  <si>
    <t>Řezání stávajícího živičného krytu hl přes 50 do 100 mm</t>
  </si>
  <si>
    <t>m</t>
  </si>
  <si>
    <t>793382346</t>
  </si>
  <si>
    <t>Řezání stávajícího živičného krytu nebo podkladu hloubky přes 50 do 100 mm</t>
  </si>
  <si>
    <t>https://podminky.urs.cz/item/CS_URS_2025_01/919735112</t>
  </si>
  <si>
    <t>2*10,2</t>
  </si>
  <si>
    <t>60,92</t>
  </si>
  <si>
    <t>Úpravy povrchů, podlahy a osazování výplní</t>
  </si>
  <si>
    <t>619995001</t>
  </si>
  <si>
    <t>Začištění omítek kolem oken, dveří, podlah nebo obkladů</t>
  </si>
  <si>
    <t>-484922776</t>
  </si>
  <si>
    <t>Začištění omítek (s dodáním hmot) kolem oken, dveří, podlah, obkladů apod.</t>
  </si>
  <si>
    <t>https://podminky.urs.cz/item/CS_URS_2025_01/619995001</t>
  </si>
  <si>
    <t>17*(2,4*2+1,8*2)</t>
  </si>
  <si>
    <t>22*(2,4*2+1,5*2)</t>
  </si>
  <si>
    <t>1,2*2+1,8*2</t>
  </si>
  <si>
    <t>3*(1+2*2,1)</t>
  </si>
  <si>
    <t>2,4+1,8*2+1,5+1,25*2</t>
  </si>
  <si>
    <t>22</t>
  </si>
  <si>
    <t>622131121</t>
  </si>
  <si>
    <t>Penetrační nátěr vnějších stěn nanášený ručně</t>
  </si>
  <si>
    <t>-217630773</t>
  </si>
  <si>
    <t>Podkladní a spojovací vrstva vnějších omítaných ploch penetrace nanášená ručně stěn</t>
  </si>
  <si>
    <t>https://podminky.urs.cz/item/CS_URS_2025_01/622131121</t>
  </si>
  <si>
    <t>2*10,2*(7,9+0,75)</t>
  </si>
  <si>
    <t>60,92*(7,9+0,75)</t>
  </si>
  <si>
    <t>-17*2,4*1,8</t>
  </si>
  <si>
    <t>-22*2,4*1,5</t>
  </si>
  <si>
    <t>-1,2*1,8</t>
  </si>
  <si>
    <t>-3*0,9*2</t>
  </si>
  <si>
    <t>-1,88*3,06</t>
  </si>
  <si>
    <t>-2,4*1,8-0,9*1,25</t>
  </si>
  <si>
    <t>23</t>
  </si>
  <si>
    <t>622142001</t>
  </si>
  <si>
    <t>Sklovláknité pletivo vnějších stěn vtlačené do tmelu</t>
  </si>
  <si>
    <t>828506229</t>
  </si>
  <si>
    <t>Pletivo vnějších ploch v ploše nebo pruzích, na plném podkladu sklovláknité vtlačené do tmelu stěn</t>
  </si>
  <si>
    <t>https://podminky.urs.cz/item/CS_URS_2025_01/622142001</t>
  </si>
  <si>
    <t>2*10,2*1</t>
  </si>
  <si>
    <t>60,92*1</t>
  </si>
  <si>
    <t>24</t>
  </si>
  <si>
    <t>622143003</t>
  </si>
  <si>
    <t>Montáž omítkových plastových nebo pozinkovaných rohových profilů</t>
  </si>
  <si>
    <t>1278252130</t>
  </si>
  <si>
    <t>Montáž omítkových profilů plastových, pozinkovaných nebo dřevěných upevněných vtlačením do podkladní vrstvy nebo přibitím rohových s tkaninou</t>
  </si>
  <si>
    <t>https://podminky.urs.cz/item/CS_URS_2025_01/622143003</t>
  </si>
  <si>
    <t>3*(1+2,1*2)</t>
  </si>
  <si>
    <t>1,88+3,06*2</t>
  </si>
  <si>
    <t>4*(7,9+0,75)</t>
  </si>
  <si>
    <t>25</t>
  </si>
  <si>
    <t>63127414</t>
  </si>
  <si>
    <t>profil rohový PVC s výztužnou tkaninou š 100/150mm</t>
  </si>
  <si>
    <t>-82925994</t>
  </si>
  <si>
    <t>17*(2,4+1,8)*1,1</t>
  </si>
  <si>
    <t>22*(2,4+1,5)*1,1</t>
  </si>
  <si>
    <t>(1,2+1,8)*1,1</t>
  </si>
  <si>
    <t>3*2*2,1*1,1</t>
  </si>
  <si>
    <t>(1,8*2+1,25*2)*1,1</t>
  </si>
  <si>
    <t>3,06*2*1,1</t>
  </si>
  <si>
    <t>4*(7,9+0,75)*1,1</t>
  </si>
  <si>
    <t>26</t>
  </si>
  <si>
    <t>59051512</t>
  </si>
  <si>
    <t>profil napojovací parapetní PVC s okapnicí a výztužnou tkaninou</t>
  </si>
  <si>
    <t>-1970188308</t>
  </si>
  <si>
    <t>17*2,4*1,1</t>
  </si>
  <si>
    <t>22*2,4*1,1</t>
  </si>
  <si>
    <t>1,2*1,1</t>
  </si>
  <si>
    <t>1,5*1,1</t>
  </si>
  <si>
    <t>27</t>
  </si>
  <si>
    <t>59051510</t>
  </si>
  <si>
    <t>profil napojovací nadokenní PVC s okapnicí s výztužnou tkaninou</t>
  </si>
  <si>
    <t>135153795</t>
  </si>
  <si>
    <t>3*0,9*1,1</t>
  </si>
  <si>
    <t>2,4*1,1</t>
  </si>
  <si>
    <t>1,88*1,1</t>
  </si>
  <si>
    <t>28</t>
  </si>
  <si>
    <t>622143004</t>
  </si>
  <si>
    <t>Montáž omítkových samolepících začišťovacích profilů pro spojení s okenním rámem</t>
  </si>
  <si>
    <t>2116182969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</si>
  <si>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</si>
  <si>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https://podminky.urs.cz/item/CS_URS_2025_01/622143004</t>
  </si>
  <si>
    <t>17*(2,4+1,8*2)</t>
  </si>
  <si>
    <t>22*(2,4+1,5*2)</t>
  </si>
  <si>
    <t>1,2+1,8*2</t>
  </si>
  <si>
    <t>2,4+1,5+1,8*2+1,25*2</t>
  </si>
  <si>
    <t>29</t>
  </si>
  <si>
    <t>59051476</t>
  </si>
  <si>
    <t>profil napojovací okenní PVC s výztužnou tkaninou 9mm</t>
  </si>
  <si>
    <t>-1501048001</t>
  </si>
  <si>
    <t>259,2*1,1</t>
  </si>
  <si>
    <t>30</t>
  </si>
  <si>
    <t>622151021</t>
  </si>
  <si>
    <t>Penetrační akrylátový nátěr vnějších mozaikových tenkovrstvých omítek stěn</t>
  </si>
  <si>
    <t>-1754504989</t>
  </si>
  <si>
    <t>Penetrační nátěr vnějších pastovitých tenkovrstvých omítek mozaikových akrylátový stěn</t>
  </si>
  <si>
    <t>https://podminky.urs.cz/item/CS_URS_2025_01/622151021</t>
  </si>
  <si>
    <t>2*10,2*0,3</t>
  </si>
  <si>
    <t>60,92*0,3</t>
  </si>
  <si>
    <t>31</t>
  </si>
  <si>
    <t>622151031</t>
  </si>
  <si>
    <t>Penetrační silikonový nátěr vnějších pastovitých tenkovrstvých omítek stěn</t>
  </si>
  <si>
    <t>-1084494481</t>
  </si>
  <si>
    <t>Penetrační nátěr vnějších pastovitých tenkovrstvých omítek silikonový stěn</t>
  </si>
  <si>
    <t>https://podminky.urs.cz/item/CS_URS_2025_01/622151031</t>
  </si>
  <si>
    <t>2*10,2*(7,9-0,3)</t>
  </si>
  <si>
    <t>60,92*(7,9-0,3)</t>
  </si>
  <si>
    <t>-3*1*2,1</t>
  </si>
  <si>
    <t>17*(2,4+1,8*2)*0,2</t>
  </si>
  <si>
    <t>22*(2,4+1,5*2)*0,2</t>
  </si>
  <si>
    <t>(1,2+1,8*2)*0,2</t>
  </si>
  <si>
    <t>(2,4+1,8*2+1,5+1,25*2)*0,2</t>
  </si>
  <si>
    <t>3*(1+2,1*2)*0,2</t>
  </si>
  <si>
    <t>(1,88+3,6*2)*0,2</t>
  </si>
  <si>
    <t>(2,4+1,8*2+1,25*2)*0,2</t>
  </si>
  <si>
    <t>32</t>
  </si>
  <si>
    <t>622212001</t>
  </si>
  <si>
    <t>Montáž kontaktního zateplení vnějšího ostění, nadpraží nebo parapetu hl. špalety do 200 mm lepením desek z polystyrenu tl do 40 mm</t>
  </si>
  <si>
    <t>-34474832</t>
  </si>
  <si>
    <t>Montáž kontaktního zateplení vnějšího ostění, nadpraží nebo parapetu lepením z polystyrenových desek (dodávka ve specifikaci) hloubky špalet do 200 mm, tloušťky desek do 40 mm</t>
  </si>
  <si>
    <t>https://podminky.urs.cz/item/CS_URS_2025_01/622212001</t>
  </si>
  <si>
    <t>17*2,4</t>
  </si>
  <si>
    <t>22*2,4</t>
  </si>
  <si>
    <t>1,2+1,5</t>
  </si>
  <si>
    <t>33</t>
  </si>
  <si>
    <t>28376439</t>
  </si>
  <si>
    <t>deska XPS hrana rovná a strukturovaný povrch 250kPa λ=0,032 tl 40mm</t>
  </si>
  <si>
    <t>-1213041480</t>
  </si>
  <si>
    <t>39*2,4*0,2*1,1</t>
  </si>
  <si>
    <t>1,2*0,2*1,1</t>
  </si>
  <si>
    <t>1,5*0,2*1,1</t>
  </si>
  <si>
    <t>34</t>
  </si>
  <si>
    <t>622221031</t>
  </si>
  <si>
    <t>Montáž kontaktního zateplení vnějších stěn lepením a mechanickým kotvením TI z minerální vlny s podélnou orientací do zdiva a betonu tl přes 120 do 160 mm</t>
  </si>
  <si>
    <t>729738641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</si>
  <si>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120 do 160 mm</t>
  </si>
  <si>
    <t>https://podminky.urs.cz/item/CS_URS_2025_01/622221031</t>
  </si>
  <si>
    <t>2*10,2*7,6</t>
  </si>
  <si>
    <t>60,92*7,6</t>
  </si>
  <si>
    <t>35</t>
  </si>
  <si>
    <t>63142029</t>
  </si>
  <si>
    <t>deska tepelně izolační minerální kontaktních fasád podélné vlákno λ=0,035-0,036 tl 160mm</t>
  </si>
  <si>
    <t>1485439203</t>
  </si>
  <si>
    <t>445,734</t>
  </si>
  <si>
    <t>445,734*1,15 'Přepočtené koeficientem množství</t>
  </si>
  <si>
    <t>36</t>
  </si>
  <si>
    <t>622222001</t>
  </si>
  <si>
    <t>Montáž kontaktního zateplení vnějšího ostění, nadpraží nebo parapetu hl. špalety do 200 mm lepením desek z minerální vlny tl do 40 mm</t>
  </si>
  <si>
    <t>660023234</t>
  </si>
  <si>
    <t>Montáž kontaktního zateplení vnějšího ostění, nadpraží nebo parapetu lepením z desek z minerální vlny s podélnou nebo kolmou orientací vláken nebo z kombinovaných desek (dodávka ve specifikaci) hloubky špalet do 200 mm, tloušťky desek do 40 mm</t>
  </si>
  <si>
    <t>https://podminky.urs.cz/item/CS_URS_2025_01/622222001</t>
  </si>
  <si>
    <t>1,88+3,6*2</t>
  </si>
  <si>
    <t>2,4+1,8*2+1,25*2</t>
  </si>
  <si>
    <t>37</t>
  </si>
  <si>
    <t>63142020</t>
  </si>
  <si>
    <t>deska tepelně izolační minerální kontaktních fasád podélné vlákno λ=0,035-0,036 tl 40mm</t>
  </si>
  <si>
    <t>1309313276</t>
  </si>
  <si>
    <t>268,78*0,2*1,1</t>
  </si>
  <si>
    <t>38</t>
  </si>
  <si>
    <t>622252001</t>
  </si>
  <si>
    <t>Montáž profilů kontaktního zateplení připevněných mechanicky</t>
  </si>
  <si>
    <t>-417660641</t>
  </si>
  <si>
    <t>Montáž profilů kontaktního zateplení zakládacích soklových připevněných hmoždinkami</t>
  </si>
  <si>
    <t>https://podminky.urs.cz/item/CS_URS_2025_01/622252001</t>
  </si>
  <si>
    <t>2*10,2+60,92</t>
  </si>
  <si>
    <t>39</t>
  </si>
  <si>
    <t>59051653</t>
  </si>
  <si>
    <t>profil zakládací Al tl 0,7mm pro ETICS pro izolant tl 160mm</t>
  </si>
  <si>
    <t>-113155249</t>
  </si>
  <si>
    <t>81,32</t>
  </si>
  <si>
    <t>81,32*1,05 'Přepočtené koeficientem množství</t>
  </si>
  <si>
    <t>40</t>
  </si>
  <si>
    <t>622511112</t>
  </si>
  <si>
    <t>Tenkovrstvá akrylátová mozaiková střednězrnná omítka vnějších stěn</t>
  </si>
  <si>
    <t>-1502295982</t>
  </si>
  <si>
    <t>Omítka tenkovrstvá akrylátová vnějších ploch probarvená bez penetrace mozaiková střednězrnná stěn</t>
  </si>
  <si>
    <t>https://podminky.urs.cz/item/CS_URS_2025_01/622511112</t>
  </si>
  <si>
    <t>41</t>
  </si>
  <si>
    <t>622531012</t>
  </si>
  <si>
    <t>Tenkovrstvá silikonová zatíraná omítka zrnitost 1,5 mm vnějších stěn</t>
  </si>
  <si>
    <t>-312079208</t>
  </si>
  <si>
    <t>Omítka tenkovrstvá silikonová vnějších ploch probarvená bez penetrace zatíraná (škrábaná), zrnitost 1,5 mm stěn</t>
  </si>
  <si>
    <t>https://podminky.urs.cz/item/CS_URS_2025_01/622531012</t>
  </si>
  <si>
    <t>42</t>
  </si>
  <si>
    <t>629991011</t>
  </si>
  <si>
    <t>Zakrytí výplní otvorů a svislých ploch fólií přilepenou lepící páskou</t>
  </si>
  <si>
    <t>-1120213787</t>
  </si>
  <si>
    <t>Zakrytí vnějších ploch před znečištěním včetně pozdějšího odkrytí výplní otvorů a svislých ploch fólií přilepenou lepící páskou</t>
  </si>
  <si>
    <t>https://podminky.urs.cz/item/CS_URS_2025_01/629991011</t>
  </si>
  <si>
    <t>17*2,4*1,8</t>
  </si>
  <si>
    <t>22*2,4*1,5</t>
  </si>
  <si>
    <t>1,2*1,8</t>
  </si>
  <si>
    <t>3*0,9*2</t>
  </si>
  <si>
    <t>2,4*1,8+0,9*1,25</t>
  </si>
  <si>
    <t>1,88*3,06</t>
  </si>
  <si>
    <t>43</t>
  </si>
  <si>
    <t>629995101</t>
  </si>
  <si>
    <t>Očištění vnějších ploch tlakovou vodou</t>
  </si>
  <si>
    <t>2112719277</t>
  </si>
  <si>
    <t>Očištění vnějších ploch tlakovou vodou omytím tlakovou vodou</t>
  </si>
  <si>
    <t>https://podminky.urs.cz/item/CS_URS_2025_01/629995101</t>
  </si>
  <si>
    <t>44</t>
  </si>
  <si>
    <t>644941112</t>
  </si>
  <si>
    <t>Osazování ventilačních mřížek velikosti přes 150 x 200 do 300 x 300 mm</t>
  </si>
  <si>
    <t>kus</t>
  </si>
  <si>
    <t>835344855</t>
  </si>
  <si>
    <t>Montáž průvětrníků nebo mřížek odvětrávacích velikosti přes 150 x 200 do 300 x 300 mm</t>
  </si>
  <si>
    <t>https://podminky.urs.cz/item/CS_URS_2025_01/644941112</t>
  </si>
  <si>
    <t>45</t>
  </si>
  <si>
    <t>55341427</t>
  </si>
  <si>
    <t>mřížka větrací nerezová se síťovinou 150x150mm</t>
  </si>
  <si>
    <t>-1443973078</t>
  </si>
  <si>
    <t>46</t>
  </si>
  <si>
    <t>5534142R1</t>
  </si>
  <si>
    <t>mřížka větrací nerezová 300 x 300 se síťovinou</t>
  </si>
  <si>
    <t>R-položka</t>
  </si>
  <si>
    <t>1037343471</t>
  </si>
  <si>
    <t>47</t>
  </si>
  <si>
    <t>5534142R2</t>
  </si>
  <si>
    <t>mřížka větrací nerezová 200 x 400 se síťovinou</t>
  </si>
  <si>
    <t>-619954491</t>
  </si>
  <si>
    <t>48</t>
  </si>
  <si>
    <t>644941121</t>
  </si>
  <si>
    <t>Montáž průchodky k větrací mřížce se zhotovením otvoru v tepelné izolaci</t>
  </si>
  <si>
    <t>-494209553</t>
  </si>
  <si>
    <t>Montáž průvětrníků nebo mřížek odvětrávacích montáž průchodky (trubky) se zhotovením otvoru v tepelné izolaci</t>
  </si>
  <si>
    <t>https://podminky.urs.cz/item/CS_URS_2025_01/644941121</t>
  </si>
  <si>
    <t>49</t>
  </si>
  <si>
    <t>28611146</t>
  </si>
  <si>
    <t>trubka kanalizační PVC DN 400x1000mm SN4</t>
  </si>
  <si>
    <t>-1731331021</t>
  </si>
  <si>
    <t>4*0,2</t>
  </si>
  <si>
    <t>Ostatní konstrukce a práce, bourání</t>
  </si>
  <si>
    <t>50</t>
  </si>
  <si>
    <t>916231213</t>
  </si>
  <si>
    <t>Osazení chodníkového obrubníku betonového stojatého s boční opěrou do lože z betonu prostého</t>
  </si>
  <si>
    <t>-1764280781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</si>
  <si>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</si>
  <si>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</si>
  <si>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51</t>
  </si>
  <si>
    <t>59217016</t>
  </si>
  <si>
    <t>obrubník betonový chodníkový 1000x80x250mm</t>
  </si>
  <si>
    <t>938096850</t>
  </si>
  <si>
    <t>15,1</t>
  </si>
  <si>
    <t>15,1*1,02 'Přepočtené koeficientem množství</t>
  </si>
  <si>
    <t>52</t>
  </si>
  <si>
    <t>916991121</t>
  </si>
  <si>
    <t>Lože pod obrubníky, krajníky nebo obruby z dlažebních kostek z betonu prostého</t>
  </si>
  <si>
    <t>919103645</t>
  </si>
  <si>
    <t>https://podminky.urs.cz/item/CS_URS_2025_01/916991121</t>
  </si>
  <si>
    <t>15,1*0,3*0,2</t>
  </si>
  <si>
    <t>53</t>
  </si>
  <si>
    <t>919726122</t>
  </si>
  <si>
    <t>Geotextilie pro ochranu, separaci a filtraci netkaná měrná hm přes 200 do 300 g/m2</t>
  </si>
  <si>
    <t>233536572</t>
  </si>
  <si>
    <t>Geotextilie netkaná pro ochranu, separaci nebo filtraci měrná hmotnost přes 200 do 300 g/m2</t>
  </si>
  <si>
    <t>https://podminky.urs.cz/item/CS_URS_2025_01/919726122</t>
  </si>
  <si>
    <t>54</t>
  </si>
  <si>
    <t>941111131</t>
  </si>
  <si>
    <t>Montáž lešení řadového trubkového lehkého s podlahami zatížení do 200 kg/m2 š od 1,2 do 1,5 m v do 10 m</t>
  </si>
  <si>
    <t>-1170572980</t>
  </si>
  <si>
    <t>Lešení řadové trubkové lehké pracovní s podlahami s provozním zatížením tř. 3 do 200 kg/m2 šířky tř. W12 od 1,2 do 1,5 m, výšky výšky do 10 m montáž</t>
  </si>
  <si>
    <t>https://podminky.urs.cz/item/CS_URS_2025_01/941111131</t>
  </si>
  <si>
    <t>2*13,26*7,9</t>
  </si>
  <si>
    <t>63,92*7,9</t>
  </si>
  <si>
    <t>2*4,68*3,75</t>
  </si>
  <si>
    <t>18*3,75</t>
  </si>
  <si>
    <t>55</t>
  </si>
  <si>
    <t>941111231</t>
  </si>
  <si>
    <t>Příplatek k lešení řadovému trubkovému lehkému s podlahami do 200 kg/m2 š od 1,2 do 1,5 m v do 10 m za každý den použití</t>
  </si>
  <si>
    <t>-1643962618</t>
  </si>
  <si>
    <t>Lešení řadové trubkové lehké pracovní s podlahami s provozním zatížením tř. 3 do 200 kg/m2 šířky tř. W12 od 1,2 do 1,5 m, výšky výšky do 10 m příplatek k ceně za každý den použití</t>
  </si>
  <si>
    <t>https://podminky.urs.cz/item/CS_URS_2025_01/941111231</t>
  </si>
  <si>
    <t>2*13,26*7,9*3*30</t>
  </si>
  <si>
    <t>63,92*7,9*3*30</t>
  </si>
  <si>
    <t>2*4,68*3,75*15</t>
  </si>
  <si>
    <t>18*3,75*15</t>
  </si>
  <si>
    <t>56</t>
  </si>
  <si>
    <t>941111831</t>
  </si>
  <si>
    <t>Demontáž lešení řadového trubkového lehkého s podlahami zatížení do 200 kg/m2 š od 1,2 do 1,5 m v do 10 m</t>
  </si>
  <si>
    <t>475422213</t>
  </si>
  <si>
    <t>Lešení řadové trubkové lehké pracovní s podlahami s provozním zatížením tř. 3 do 200 kg/m2 šířky tř. W12 od 1,2 do 1,5 m, výšky výšky do 10 m demontáž</t>
  </si>
  <si>
    <t>https://podminky.urs.cz/item/CS_URS_2025_01/941111831</t>
  </si>
  <si>
    <t>57</t>
  </si>
  <si>
    <t>944511111</t>
  </si>
  <si>
    <t>Montáž ochranné sítě z textilie z umělých vláken</t>
  </si>
  <si>
    <t>-270868313</t>
  </si>
  <si>
    <t>Síť ochranná zavěšená na konstrukci lešení z textilie z umělých vláken montáž</t>
  </si>
  <si>
    <t>https://podminky.urs.cz/item/CS_URS_2025_01/944511111</t>
  </si>
  <si>
    <t>58</t>
  </si>
  <si>
    <t>944511211</t>
  </si>
  <si>
    <t>Příplatek k ochranné síti za každý den použití</t>
  </si>
  <si>
    <t>-320932247</t>
  </si>
  <si>
    <t>Síť ochranná zavěšená na konstrukci lešení z textilie z umělých vláken příplatek k ceně za každý den použití</t>
  </si>
  <si>
    <t>https://podminky.urs.cz/item/CS_URS_2025_01/944511211</t>
  </si>
  <si>
    <t>714,476*3*30</t>
  </si>
  <si>
    <t>59</t>
  </si>
  <si>
    <t>944511811</t>
  </si>
  <si>
    <t>Demontáž ochranné sítě z textilie z umělých vláken</t>
  </si>
  <si>
    <t>-1451579907</t>
  </si>
  <si>
    <t>Síť ochranná zavěšená na konstrukci lešení z textilie z umělých vláken demontáž</t>
  </si>
  <si>
    <t>https://podminky.urs.cz/item/CS_URS_2025_01/944511811</t>
  </si>
  <si>
    <t>60</t>
  </si>
  <si>
    <t>944711113</t>
  </si>
  <si>
    <t>Montáž záchytné stříšky š přes 2 do 2,5 m</t>
  </si>
  <si>
    <t>1561222483</t>
  </si>
  <si>
    <t>Stříška záchytná zřizovaná současně s lehkým nebo těžkým lešením šířky přes 2,0 do 2,5 m montáž</t>
  </si>
  <si>
    <t>https://podminky.urs.cz/item/CS_URS_2025_01/944711113</t>
  </si>
  <si>
    <t>2*2</t>
  </si>
  <si>
    <t>61</t>
  </si>
  <si>
    <t>944711213</t>
  </si>
  <si>
    <t>Příplatek k záchytné stříšce š přes 2 do 2,5 m za každý den použití</t>
  </si>
  <si>
    <t>1108990053</t>
  </si>
  <si>
    <t>Stříška záchytná zřizovaná současně s lehkým nebo těžkým lešením šířky přes 2,0 do 2,5 m příplatek k ceně za každý den použití</t>
  </si>
  <si>
    <t>https://podminky.urs.cz/item/CS_URS_2025_01/944711213</t>
  </si>
  <si>
    <t>90*7</t>
  </si>
  <si>
    <t>62</t>
  </si>
  <si>
    <t>944711813</t>
  </si>
  <si>
    <t>Demontáž záchytné stříšky š přes 2 do 2,5 m</t>
  </si>
  <si>
    <t>1936342009</t>
  </si>
  <si>
    <t>Stříška záchytná zřizovaná současně s lehkým nebo těžkým lešením šířky přes 2,0 do 2,5 m demontáž</t>
  </si>
  <si>
    <t>https://podminky.urs.cz/item/CS_URS_2025_01/944711813</t>
  </si>
  <si>
    <t>63</t>
  </si>
  <si>
    <t>968062376</t>
  </si>
  <si>
    <t>Vybourání dřevěných rámů oken zdvojených včetně křídel pl do 4 m2</t>
  </si>
  <si>
    <t>-1298241038</t>
  </si>
  <si>
    <t>Vybourání dřevěných rámů oken s křídly, dveřních zárubní, vrat, stěn, ostění nebo obkladů rámů oken s křídly zdvojených, plochy do 4 m2</t>
  </si>
  <si>
    <t>https://podminky.urs.cz/item/CS_URS_2025_01/968062376</t>
  </si>
  <si>
    <t>16*2,4*1,8</t>
  </si>
  <si>
    <t>21*2,4*1,5</t>
  </si>
  <si>
    <t>64</t>
  </si>
  <si>
    <t>968072456</t>
  </si>
  <si>
    <t>Vybourání kovových dveřních zárubní pl přes 2 m2</t>
  </si>
  <si>
    <t>-992125112</t>
  </si>
  <si>
    <t>Vybourání kovových rámů oken s křídly, dveřních zárubní, vrat, stěn, ostění nebo obkladů dveřních zárubní, plochy přes 2 m2</t>
  </si>
  <si>
    <t>https://podminky.urs.cz/item/CS_URS_2025_01/968072456</t>
  </si>
  <si>
    <t>3*1*2,1</t>
  </si>
  <si>
    <t>65</t>
  </si>
  <si>
    <t>968082022</t>
  </si>
  <si>
    <t>Vybourání plastových zárubní dveří plochy do 4 m2</t>
  </si>
  <si>
    <t>1900801645</t>
  </si>
  <si>
    <t>Vybourání plastových rámů oken s křídly, dveřních zárubní, vrat dveřních zárubní, plochy přes 2 do 4 m2</t>
  </si>
  <si>
    <t>https://podminky.urs.cz/item/CS_URS_2025_01/968082022</t>
  </si>
  <si>
    <t>2,4*1,8</t>
  </si>
  <si>
    <t>2,4*1,5</t>
  </si>
  <si>
    <t>2,4*1,8+1*1,25</t>
  </si>
  <si>
    <t>66</t>
  </si>
  <si>
    <t>981011712</t>
  </si>
  <si>
    <t>Demolice budov ze železobetonu podíl konstrukcí přes 10 do 15 % postupným rozebíráním</t>
  </si>
  <si>
    <t>1338974631</t>
  </si>
  <si>
    <t>Demolice budov postupným rozebíráním z monolitického nebo montovaného železobetonu včetně výplňového zdiva, s podílem konstrukcí přes 10 do 15 %</t>
  </si>
  <si>
    <t>https://podminky.urs.cz/item/CS_URS_2025_01/981011712</t>
  </si>
  <si>
    <t>vstupní vestibul</t>
  </si>
  <si>
    <t>15*3,35*4,4</t>
  </si>
  <si>
    <t>67</t>
  </si>
  <si>
    <t>993111111</t>
  </si>
  <si>
    <t>Dovoz a odvoz lešení řadového do 10 km včetně naložení a složení</t>
  </si>
  <si>
    <t>-1968005448</t>
  </si>
  <si>
    <t>Dovoz a odvoz lešení včetně naložení a složení řadového, na vzdálenost do 10 km</t>
  </si>
  <si>
    <t>https://podminky.urs.cz/item/CS_URS_2025_01/993111111</t>
  </si>
  <si>
    <t>997</t>
  </si>
  <si>
    <t>Přesun sutě</t>
  </si>
  <si>
    <t>68</t>
  </si>
  <si>
    <t>997006012</t>
  </si>
  <si>
    <t>Ruční třídění stavebního odpadu</t>
  </si>
  <si>
    <t>-1210902131</t>
  </si>
  <si>
    <t>Úprava stavebního odpadu třídění ruční</t>
  </si>
  <si>
    <t>https://podminky.urs.cz/item/CS_URS_2025_01/997006012</t>
  </si>
  <si>
    <t>69</t>
  </si>
  <si>
    <t>997013212</t>
  </si>
  <si>
    <t>Vnitrostaveništní doprava suti a vybouraných hmot pro budovy v přes 6 do 9 m ručně</t>
  </si>
  <si>
    <t>158630339</t>
  </si>
  <si>
    <t>Vnitrostaveništní doprava suti a vybouraných hmot vodorovně do 50 m s naložením ručně pro budovy a haly výšky přes 6 do 9 m</t>
  </si>
  <si>
    <t>https://podminky.urs.cz/item/CS_URS_2025_01/997013212</t>
  </si>
  <si>
    <t>70</t>
  </si>
  <si>
    <t>997013501</t>
  </si>
  <si>
    <t>Odvoz suti a vybouraných hmot na skládku nebo meziskládku do 1 km se složením</t>
  </si>
  <si>
    <t>279792560</t>
  </si>
  <si>
    <t>Odvoz suti a vybouraných hmot na skládku nebo meziskládku se složením, na vzdálenost do 1 km</t>
  </si>
  <si>
    <t>https://podminky.urs.cz/item/CS_URS_2025_01/997013501</t>
  </si>
  <si>
    <t>71</t>
  </si>
  <si>
    <t>997013509</t>
  </si>
  <si>
    <t>Příplatek k odvozu suti a vybouraných hmot na skládku ZKD 1 km přes 1 km</t>
  </si>
  <si>
    <t>2144016700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</si>
  <si>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</si>
  <si>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</si>
  <si>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88,755*16</t>
  </si>
  <si>
    <t>72</t>
  </si>
  <si>
    <t>997013631</t>
  </si>
  <si>
    <t>Poplatek za uložení na skládce (skládkovné) stavebního odpadu směsného kód odpadu 17 09 04</t>
  </si>
  <si>
    <t>-10781852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</si>
  <si>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</si>
  <si>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</si>
  <si>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998</t>
  </si>
  <si>
    <t>Přesun hmot</t>
  </si>
  <si>
    <t>73</t>
  </si>
  <si>
    <t>998018002</t>
  </si>
  <si>
    <t>Přesun hmot pro budovy ruční pro budovy v přes 6 do 12 m</t>
  </si>
  <si>
    <t>1303935667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</si>
  <si>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</si>
  <si>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https://podminky.urs.cz/item/CS_URS_2025_01/998018002</t>
  </si>
  <si>
    <t>PSV</t>
  </si>
  <si>
    <t>Práce a dodávky PSV</t>
  </si>
  <si>
    <t>711</t>
  </si>
  <si>
    <t>Izolace proti vodě, vlhkosti a plynům</t>
  </si>
  <si>
    <t>74</t>
  </si>
  <si>
    <t>711112051</t>
  </si>
  <si>
    <t>Provedení izolace proti zemní vlhkosti svislé za studena 2x nátěr tekutou elastickou hydroizolací</t>
  </si>
  <si>
    <t>-1777548998</t>
  </si>
  <si>
    <t>Provedení izolace proti zemní vlhkosti natěradly a tmely za studena na ploše svislé S dvojnásobným nátěrem tekutou elastickou hydroizolací</t>
  </si>
  <si>
    <t>https://podminky.urs.cz/item/CS_URS_2025_01/711112051</t>
  </si>
  <si>
    <t>75</t>
  </si>
  <si>
    <t>11163001</t>
  </si>
  <si>
    <t>stěrka hydroizolační asfaltová dvousložková do spodní stavby</t>
  </si>
  <si>
    <t>kg</t>
  </si>
  <si>
    <t>-1596154819</t>
  </si>
  <si>
    <t>81,32*3,6</t>
  </si>
  <si>
    <t>76</t>
  </si>
  <si>
    <t>711161212</t>
  </si>
  <si>
    <t>Izolace proti zemní vlhkosti nopovou fólií svislá, výška nopu 8,0 mm, tl do 0,6 mm</t>
  </si>
  <si>
    <t>2138071614</t>
  </si>
  <si>
    <t>Izolace proti zemní vlhkosti a beztlakové vodě nopovými fóliemi na ploše svislé S vrstva ochranná, odvětrávací a drenážní výška nopu 8,0 mm, tl. fólie do 0,6 mm</t>
  </si>
  <si>
    <t>https://podminky.urs.cz/item/CS_URS_2025_01/711161212</t>
  </si>
  <si>
    <t>81,32*0,75</t>
  </si>
  <si>
    <t>77</t>
  </si>
  <si>
    <t>998711312</t>
  </si>
  <si>
    <t>Přesun hmot procentní pro izolace proti vodě, vlhkosti a plynům ruční v objektech v přes 6 do 12 m</t>
  </si>
  <si>
    <t>%</t>
  </si>
  <si>
    <t>-1771515954</t>
  </si>
  <si>
    <t>Přesun hmot pro izolace proti vodě, vlhkosti a plynům stanovený procentní sazbou (%) z ceny vodorovná dopravní vzdálenost do 50 m ruční (bez užití mechanizace) v objektech výšky přes 6 do 12 m</t>
  </si>
  <si>
    <t>https://podminky.urs.cz/item/CS_URS_2025_01/998711312</t>
  </si>
  <si>
    <t>713</t>
  </si>
  <si>
    <t>Izolace tepelné</t>
  </si>
  <si>
    <t>78</t>
  </si>
  <si>
    <t>713131141</t>
  </si>
  <si>
    <t>Montáž izolace tepelné stěn lepením celoplošně rohoží, pásů, dílců, desek</t>
  </si>
  <si>
    <t>-387566133</t>
  </si>
  <si>
    <t>Montáž tepelné izolace stěn rohožemi, pásy, deskami, dílci, bloky (izolační materiál ve specifikaci) lepením celoplošně bez mechanického kotvení</t>
  </si>
  <si>
    <t>https://podminky.urs.cz/item/CS_URS_2025_01/713131141</t>
  </si>
  <si>
    <t>2*10,2*0,9</t>
  </si>
  <si>
    <t>60,92*0,9</t>
  </si>
  <si>
    <t>79</t>
  </si>
  <si>
    <t>28376445</t>
  </si>
  <si>
    <t>deska XPS hrana rovná a strukturovaný povrch 300kPA λ=0,035 tl 140mm</t>
  </si>
  <si>
    <t>-2064505478</t>
  </si>
  <si>
    <t>73,188</t>
  </si>
  <si>
    <t>73,188*1,05 'Přepočtené koeficientem množství</t>
  </si>
  <si>
    <t>80</t>
  </si>
  <si>
    <t>1269067301</t>
  </si>
  <si>
    <t>stěrka na lepení desek z XPS</t>
  </si>
  <si>
    <t>73,188*5*1,3</t>
  </si>
  <si>
    <t>81</t>
  </si>
  <si>
    <t>998713312</t>
  </si>
  <si>
    <t>Přesun hmot procentní pro izolace tepelné ruční v objektech v přes 6 do 12 m</t>
  </si>
  <si>
    <t>-895252868</t>
  </si>
  <si>
    <t>Přesun hmot pro izolace tepelné stanovený procentní sazbou (%) z ceny vodorovná dopravní vzdálenost do 50 m ruční (bez užití mechanizace) v objektech výšky přes 6 m do 12 m</t>
  </si>
  <si>
    <t>https://podminky.urs.cz/item/CS_URS_2025_01/998713312</t>
  </si>
  <si>
    <t>741</t>
  </si>
  <si>
    <t>Elektroinstalace - silnoproud</t>
  </si>
  <si>
    <t>82</t>
  </si>
  <si>
    <t>741372153</t>
  </si>
  <si>
    <t>Montáž svítidlo LED průmyslové přisazené nástěnné se zapojením vodičů</t>
  </si>
  <si>
    <t>-1842193318</t>
  </si>
  <si>
    <t>Montáž svítidel s integrovaným zdrojem LED se zapojením vodičů průmyslových přisazených nástěnných</t>
  </si>
  <si>
    <t>https://podminky.urs.cz/item/CS_URS_2025_01/741372153</t>
  </si>
  <si>
    <t>83</t>
  </si>
  <si>
    <t>34851330R</t>
  </si>
  <si>
    <t>svítidlo LED pro venkovní prostředí, nástěnné</t>
  </si>
  <si>
    <t>-316405247</t>
  </si>
  <si>
    <t>84</t>
  </si>
  <si>
    <t>741372861</t>
  </si>
  <si>
    <t>Demontáž svítidla průmyslového se standardní paticí nebo int. zdrojem LED přisazeného do 0,09 m2 bez zachování funkčnosti</t>
  </si>
  <si>
    <t>-748976227</t>
  </si>
  <si>
    <t>Demontáž svítidel bez zachování funkčnosti (do suti) průmyslových se standardní paticí (E27, T5, GU10) nebo integrovaným zdrojem LED přisazených, ploše do 0,09 m2</t>
  </si>
  <si>
    <t>https://podminky.urs.cz/item/CS_URS_2025_01/741372861</t>
  </si>
  <si>
    <t>85</t>
  </si>
  <si>
    <t>741420001</t>
  </si>
  <si>
    <t>Montáž drát nebo lano hromosvodné svodové D do 10 mm s podpěrou</t>
  </si>
  <si>
    <t>1980568245</t>
  </si>
  <si>
    <t>Montáž hromosvodného vedení svodových drátů nebo lan s podpěrami, Ø do 10 mm</t>
  </si>
  <si>
    <t>https://podminky.urs.cz/item/CS_URS_2025_01/741420001</t>
  </si>
  <si>
    <t>7*8</t>
  </si>
  <si>
    <t>86</t>
  </si>
  <si>
    <t>35441077</t>
  </si>
  <si>
    <t>drát D 8mm AlMgSi</t>
  </si>
  <si>
    <t>1114975764</t>
  </si>
  <si>
    <t>56*1,1*0,135</t>
  </si>
  <si>
    <t>87</t>
  </si>
  <si>
    <t>35441700</t>
  </si>
  <si>
    <t>podpěra vedení hromosvodu do zdiva na hmoždinku - 6/50mm, nerez</t>
  </si>
  <si>
    <t>-1001761672</t>
  </si>
  <si>
    <t>88</t>
  </si>
  <si>
    <t>741420021</t>
  </si>
  <si>
    <t>Montáž svorka hromosvodná se 2 šrouby</t>
  </si>
  <si>
    <t>-1455897895</t>
  </si>
  <si>
    <t>Montáž hromosvodného vedení svorek se 2 šrouby</t>
  </si>
  <si>
    <t>https://podminky.urs.cz/item/CS_URS_2025_01/741420021</t>
  </si>
  <si>
    <t>7*2</t>
  </si>
  <si>
    <t>89</t>
  </si>
  <si>
    <t>35441885</t>
  </si>
  <si>
    <t>svorka spojovací pro lano D 8-10mm</t>
  </si>
  <si>
    <t>-45583752</t>
  </si>
  <si>
    <t>90</t>
  </si>
  <si>
    <t>741420051</t>
  </si>
  <si>
    <t>Montáž vedení hromosvodné-úhelník nebo trubka s držáky do zdiva</t>
  </si>
  <si>
    <t>566002813</t>
  </si>
  <si>
    <t>Montáž hromosvodného vedení ochranných prvků úhelníků nebo trubek s držáky do zdiva</t>
  </si>
  <si>
    <t>https://podminky.urs.cz/item/CS_URS_2025_01/741420051</t>
  </si>
  <si>
    <t>91</t>
  </si>
  <si>
    <t>35441804</t>
  </si>
  <si>
    <t>trubka ochranná na ochranu svodu - 1700mm, nerez</t>
  </si>
  <si>
    <t>940555215</t>
  </si>
  <si>
    <t>92</t>
  </si>
  <si>
    <t>35441858</t>
  </si>
  <si>
    <t>držák jímače a ochranné trubky s vrutem - 260mm, nerez</t>
  </si>
  <si>
    <t>-1804834610</t>
  </si>
  <si>
    <t>93</t>
  </si>
  <si>
    <t>741420083</t>
  </si>
  <si>
    <t>Montáž vedení hromosvodné-štítek k označení svodu</t>
  </si>
  <si>
    <t>970447165</t>
  </si>
  <si>
    <t>Montáž hromosvodného vedení doplňků štítků k označení svodů</t>
  </si>
  <si>
    <t>https://podminky.urs.cz/item/CS_URS_2025_01/741420083</t>
  </si>
  <si>
    <t>94</t>
  </si>
  <si>
    <t>35442110</t>
  </si>
  <si>
    <t>štítek plastový - čísla svodů</t>
  </si>
  <si>
    <t>320718580</t>
  </si>
  <si>
    <t>95</t>
  </si>
  <si>
    <t>741421811</t>
  </si>
  <si>
    <t>Demontáž drátu nebo lana svodového vedení D do 8 mm kolmý svod</t>
  </si>
  <si>
    <t>474082310</t>
  </si>
  <si>
    <t>Demontáž hromosvodného vedení bez zachování funkčnosti svodových drátů nebo lan kolmého svodu, průměru do 8 mm</t>
  </si>
  <si>
    <t>https://podminky.urs.cz/item/CS_URS_2025_01/741421811</t>
  </si>
  <si>
    <t>96</t>
  </si>
  <si>
    <t>741810001</t>
  </si>
  <si>
    <t>Celková prohlídka elektrického rozvodu a zařízení do 100 000,- Kč</t>
  </si>
  <si>
    <t>-1063100946</t>
  </si>
  <si>
    <t>Zkoušky a prohlídky elektrických rozvodů a zařízení celková prohlídka a vyhotovení revizní zprávy pro objem montážních prací do 100 tis. Kč</t>
  </si>
  <si>
    <t>https://podminky.urs.cz/item/CS_URS_2025_01/741810001</t>
  </si>
  <si>
    <t>97</t>
  </si>
  <si>
    <t>741820001</t>
  </si>
  <si>
    <t>Měření zemních odporů zemniče</t>
  </si>
  <si>
    <t>424963811</t>
  </si>
  <si>
    <t>https://podminky.urs.cz/item/CS_URS_2025_01/741820001</t>
  </si>
  <si>
    <t>98</t>
  </si>
  <si>
    <t>998741312</t>
  </si>
  <si>
    <t>Přesun hmot procentní pro silnoproud ruční v objektech v přes 6 do 12 m</t>
  </si>
  <si>
    <t>851358765</t>
  </si>
  <si>
    <t>Přesun hmot pro silnoproud stanovený procentní sazbou (%) z ceny vodorovná dopravní vzdálenost do 50 m ruční (bez užití mechanizace) v objektech výšky přes 6 do 12 m</t>
  </si>
  <si>
    <t>https://podminky.urs.cz/item/CS_URS_2025_01/998741312</t>
  </si>
  <si>
    <t>751</t>
  </si>
  <si>
    <t>Vzduchotechnika</t>
  </si>
  <si>
    <t>99</t>
  </si>
  <si>
    <t>751398022</t>
  </si>
  <si>
    <t>Montáž větrací mřížky stěnové přes 0,040 do 0,100 m2</t>
  </si>
  <si>
    <t>-803445402</t>
  </si>
  <si>
    <t>Montáž ostatních zařízení větrací mřížky stěnové, průřezu přes 0,04 do 0,100 m2</t>
  </si>
  <si>
    <t>https://podminky.urs.cz/item/CS_URS_2025_01/751398022</t>
  </si>
  <si>
    <t>100</t>
  </si>
  <si>
    <t>42972114</t>
  </si>
  <si>
    <t>mřížka větrací do dřeva kovová 100x600mm</t>
  </si>
  <si>
    <t>335651210</t>
  </si>
  <si>
    <t>101</t>
  </si>
  <si>
    <t>751398023</t>
  </si>
  <si>
    <t>Montáž větrací mřížky stěnové přes 0,100 do 0,150 m2</t>
  </si>
  <si>
    <t>339018695</t>
  </si>
  <si>
    <t>Montáž ostatních zařízení větrací mřížky stěnové, průřezu přes 0,100 do 0,150 m2</t>
  </si>
  <si>
    <t>https://podminky.urs.cz/item/CS_URS_2025_01/751398023</t>
  </si>
  <si>
    <t>102</t>
  </si>
  <si>
    <t>42981329R</t>
  </si>
  <si>
    <t>větrací mřížka nerezová s pevnými lamelami 850x165mm</t>
  </si>
  <si>
    <t>1212446857</t>
  </si>
  <si>
    <t>103</t>
  </si>
  <si>
    <t>751398042</t>
  </si>
  <si>
    <t>Montáž protidešťové žaluzie nebo žaluziové klapky na kruhové potrubí D přes 300 do 400 mm</t>
  </si>
  <si>
    <t>1102980727</t>
  </si>
  <si>
    <t>Montáž ostatních zařízení protidešťové žaluzie nebo žaluziové klapky na kruhové potrubí, průměru přes 300 do 400 mm</t>
  </si>
  <si>
    <t>https://podminky.urs.cz/item/CS_URS_2025_01/751398042</t>
  </si>
  <si>
    <t>104</t>
  </si>
  <si>
    <t>42981322</t>
  </si>
  <si>
    <t>klapka kruhová regulační Pz D 400mm</t>
  </si>
  <si>
    <t>-1154582238</t>
  </si>
  <si>
    <t>105</t>
  </si>
  <si>
    <t>751398823</t>
  </si>
  <si>
    <t>Demontáž větrací mřížky stěnové průřezu přes 0,100 do 0,150 m2</t>
  </si>
  <si>
    <t>-1901745205</t>
  </si>
  <si>
    <t>Demontáž ostatních zařízení větrací mřížky stěnové, průřezu přes 0,100 do 0,150 m2</t>
  </si>
  <si>
    <t>https://podminky.urs.cz/item/CS_URS_2025_01/751398823</t>
  </si>
  <si>
    <t>106</t>
  </si>
  <si>
    <t>998751311</t>
  </si>
  <si>
    <t>Přesun hmot procentní pro vzduchotechniku ruční v objektech v do 12 m</t>
  </si>
  <si>
    <t>1798614325</t>
  </si>
  <si>
    <t>Přesun hmot pro vzduchotechniku stanovený procentní sazbou (%) z ceny vodorovná dopravní vzdálenost do 50 m ruční (bez užití mechanizace) v objektech výšky do 12 m</t>
  </si>
  <si>
    <t>https://podminky.urs.cz/item/CS_URS_2025_01/998751311</t>
  </si>
  <si>
    <t>764</t>
  </si>
  <si>
    <t>Konstrukce klempířské</t>
  </si>
  <si>
    <t>107</t>
  </si>
  <si>
    <t>764002851</t>
  </si>
  <si>
    <t>Demontáž oplechování parapetů do suti</t>
  </si>
  <si>
    <t>1421185442</t>
  </si>
  <si>
    <t>Demontáž klempířských konstrukcí oplechování parapetů do suti</t>
  </si>
  <si>
    <t>https://podminky.urs.cz/item/CS_URS_2025_01/764002851</t>
  </si>
  <si>
    <t>2*0,69</t>
  </si>
  <si>
    <t>39*2,44</t>
  </si>
  <si>
    <t>1*1,24</t>
  </si>
  <si>
    <t>108</t>
  </si>
  <si>
    <t>764002841</t>
  </si>
  <si>
    <t>Demontáž oplechování horních ploch zdí a nadezdívek do suti</t>
  </si>
  <si>
    <t>-967330415</t>
  </si>
  <si>
    <t>Demontáž klempířských konstrukcí oplechování horních ploch zdí a nadezdívek do suti</t>
  </si>
  <si>
    <t>https://podminky.urs.cz/item/CS_URS_2025_01/764002841</t>
  </si>
  <si>
    <t>109</t>
  </si>
  <si>
    <t>764244304</t>
  </si>
  <si>
    <t>Oplechování horních ploch a nadezdívek bez rohů z TiZn lesklého plechu kotvené rš 330 mm</t>
  </si>
  <si>
    <t>2142667905</t>
  </si>
  <si>
    <t>Oplechování horních ploch zdí a nadezdívek (atik) z titanzinkového lesklého válcovaného plechu mechanicky kotvené rš 330 mm</t>
  </si>
  <si>
    <t>https://podminky.urs.cz/item/CS_URS_2025_01/764244304</t>
  </si>
  <si>
    <t>110</t>
  </si>
  <si>
    <t>764245345</t>
  </si>
  <si>
    <t>Příplatek za zvýšenou pracnost při oplechování rohů nadezdívek z TiZn lesklého plechu rš do 400 mm</t>
  </si>
  <si>
    <t>1795310673</t>
  </si>
  <si>
    <t>Oplechování horních ploch zdí a nadezdívek (atik) z titanzinkového lesklého válcovaného plechu Příplatek k cenám za zvýšenou pracnost při provedení rohu nebo koutu do rš 400 mm</t>
  </si>
  <si>
    <t>https://podminky.urs.cz/item/CS_URS_2025_01/764245345</t>
  </si>
  <si>
    <t>111</t>
  </si>
  <si>
    <t>76421664R</t>
  </si>
  <si>
    <t>Oplechování rovných parapetů celoplošně lepené z Pz s povrchovou úpravou rš 260 mm</t>
  </si>
  <si>
    <t>-65815069</t>
  </si>
  <si>
    <t>Oplechování parapetů z pozinkovaného plechu s povrchovou úpravou rovných celoplošně lepené, bez rohů rš 260 mm</t>
  </si>
  <si>
    <t>112</t>
  </si>
  <si>
    <t>764216665</t>
  </si>
  <si>
    <t>Příplatek za zvýšenou pracnost oplechování rohů rovných parapetů z PZ s povrch úpravou rš do 400 mm</t>
  </si>
  <si>
    <t>-1911341156</t>
  </si>
  <si>
    <t>Oplechování parapetů z pozinkovaného plechu s povrchovou úpravou rovných celoplošně lepené, bez rohů Příplatek k cenám za zvýšenou pracnost při provedení rohu nebo koutu do rš 400 mm</t>
  </si>
  <si>
    <t>https://podminky.urs.cz/item/CS_URS_2025_01/764216665</t>
  </si>
  <si>
    <t>113</t>
  </si>
  <si>
    <t>998764312</t>
  </si>
  <si>
    <t>Přesun hmot procentní pro konstrukce klempířské ruční v objektech v přes 6 do 12 m</t>
  </si>
  <si>
    <t>-1020930133</t>
  </si>
  <si>
    <t>Přesun hmot pro konstrukce klempířské stanovený procentní sazbou (%) z ceny vodorovná dopravní vzdálenost do 50 m ruční (bez užtití mechanizace) v objektech výšky přes 6 do 12 m</t>
  </si>
  <si>
    <t>https://podminky.urs.cz/item/CS_URS_2025_01/998764312</t>
  </si>
  <si>
    <t>766</t>
  </si>
  <si>
    <t>Konstrukce truhlářské</t>
  </si>
  <si>
    <t>114</t>
  </si>
  <si>
    <t>766622131</t>
  </si>
  <si>
    <t>Montáž plastových oken plochy přes 1 m2 otevíravých v do 1,5 m s rámem do zdiva</t>
  </si>
  <si>
    <t>1469168176</t>
  </si>
  <si>
    <t>Montáž oken plastových včetně montáže rámu plochy přes 1 m2 otevíravých do zdiva, výšky do 1,5 m</t>
  </si>
  <si>
    <t>https://podminky.urs.cz/item/CS_URS_2025_01/766622131</t>
  </si>
  <si>
    <t>115</t>
  </si>
  <si>
    <t>61140052</t>
  </si>
  <si>
    <t>okno plastové otevíravé/sklopné trojsklo přes plochu 1m2 do v 1,5m</t>
  </si>
  <si>
    <t>1801826492</t>
  </si>
  <si>
    <t>116</t>
  </si>
  <si>
    <t>766622132</t>
  </si>
  <si>
    <t>Montáž plastových oken plochy přes 1 m2 otevíravých v do 2,5 m s rámem do zdiva</t>
  </si>
  <si>
    <t>990252020</t>
  </si>
  <si>
    <t>Montáž oken plastových včetně montáže rámu plochy přes 1 m2 otevíravých do zdiva, výšky přes 1,5 do 2,5 m</t>
  </si>
  <si>
    <t>https://podminky.urs.cz/item/CS_URS_2025_01/766622132</t>
  </si>
  <si>
    <t>117</t>
  </si>
  <si>
    <t>61140054</t>
  </si>
  <si>
    <t>okno plastové otevíravé/sklopné trojsklo přes plochu 1m2 v 1,5-2,5m</t>
  </si>
  <si>
    <t>-375374393</t>
  </si>
  <si>
    <t>118</t>
  </si>
  <si>
    <t>766660441</t>
  </si>
  <si>
    <t>Montáž vchodových dveří včetně rámu jednokřídlových s díly a nadsvětlíkem do zdiva</t>
  </si>
  <si>
    <t>321554107</t>
  </si>
  <si>
    <t>Montáž vchodových dveří včetně rámu do zdiva jednokřídlových s díly a nadsvětlíkem</t>
  </si>
  <si>
    <t>https://podminky.urs.cz/item/CS_URS_2025_01/766660441</t>
  </si>
  <si>
    <t>119</t>
  </si>
  <si>
    <t>61140516R</t>
  </si>
  <si>
    <t>dveře jednokřídlé plastové bílé prosklené s nadsvětlíkem a díly bezpečnostní třídy RC2</t>
  </si>
  <si>
    <t>-374965438</t>
  </si>
  <si>
    <t>120</t>
  </si>
  <si>
    <t>766691811</t>
  </si>
  <si>
    <t>Demontáž parapetních desek dřevěných nebo plastových šířky do 300 mm</t>
  </si>
  <si>
    <t>-2118706869</t>
  </si>
  <si>
    <t>Demontáž parapetních desek šířky do 300 mm</t>
  </si>
  <si>
    <t>https://podminky.urs.cz/item/CS_URS_2025_01/766691811</t>
  </si>
  <si>
    <t>2*0,67</t>
  </si>
  <si>
    <t>121</t>
  </si>
  <si>
    <t>766694116</t>
  </si>
  <si>
    <t>Montáž parapetních desek dřevěných nebo plastových š do 30 cm</t>
  </si>
  <si>
    <t>-1831097347</t>
  </si>
  <si>
    <t>Montáž ostatních truhlářských konstrukcí parapetních desek dřevěných nebo plastových šířky do 300 mm</t>
  </si>
  <si>
    <t>https://podminky.urs.cz/item/CS_URS_2025_01/766694116</t>
  </si>
  <si>
    <t>122</t>
  </si>
  <si>
    <t>60794103</t>
  </si>
  <si>
    <t>parapet dřevotřískový vnitřní povrch laminátový š 300mm</t>
  </si>
  <si>
    <t>1880855235</t>
  </si>
  <si>
    <t>123</t>
  </si>
  <si>
    <t>60794121</t>
  </si>
  <si>
    <t>koncovka PVC k parapetním dřevotřískovým deskám 600mm</t>
  </si>
  <si>
    <t>1397106496</t>
  </si>
  <si>
    <t>22*2+17*2+1*2+2*2</t>
  </si>
  <si>
    <t>124</t>
  </si>
  <si>
    <t>998766312</t>
  </si>
  <si>
    <t>Přesun hmot procentní pro kce truhlářské ruční v objektech v přes 6 do 12 m</t>
  </si>
  <si>
    <t>-563116681</t>
  </si>
  <si>
    <t>Přesun hmot pro konstrukce truhlářské stanovený procentní sazbou (%) z ceny vodorovná dopravní vzdálenost do 50 m ruční (bez užití mechanizace) v objektech výšky přes 6 do 12 m</t>
  </si>
  <si>
    <t>https://podminky.urs.cz/item/CS_URS_2025_01/998766312</t>
  </si>
  <si>
    <t>767</t>
  </si>
  <si>
    <t>Konstrukce zámečnické</t>
  </si>
  <si>
    <t>125</t>
  </si>
  <si>
    <t>767627306</t>
  </si>
  <si>
    <t>Připojovací spára oken a stěn parotěsnou páskou interiérovou</t>
  </si>
  <si>
    <t>1735905825</t>
  </si>
  <si>
    <t>Ostatní práce a doplňky při montáži oken a stěn připojovací spára oken a stěn mezi ostěním a rámem vnitřní parotěsná páska</t>
  </si>
  <si>
    <t>https://podminky.urs.cz/item/CS_URS_2025_01/767627306</t>
  </si>
  <si>
    <t>126</t>
  </si>
  <si>
    <t>767627309</t>
  </si>
  <si>
    <t>Připojovací spára oken a stěn impregnovanou komprimační páskou exteriérovou</t>
  </si>
  <si>
    <t>-1764473280</t>
  </si>
  <si>
    <t>Ostatní práce a doplňky při montáži oken a stěn připojovací spára oken a stěn mezi ostěním a rámem venkovní impregnovaná komprimační páska</t>
  </si>
  <si>
    <t>https://podminky.urs.cz/item/CS_URS_2025_01/767627309</t>
  </si>
  <si>
    <t>127</t>
  </si>
  <si>
    <t>767640111</t>
  </si>
  <si>
    <t>Montáž dveří ocelových nebo hliníkových vchodových jednokřídlových bez nadsvětlíku</t>
  </si>
  <si>
    <t>588374438</t>
  </si>
  <si>
    <t>https://podminky.urs.cz/item/CS_URS_2025_01/767640111</t>
  </si>
  <si>
    <t>128</t>
  </si>
  <si>
    <t>55341330</t>
  </si>
  <si>
    <t>dveře jednokřídlé Al plné max rozměru otvoru 2,42m2 bezpečnostní třídy RC2</t>
  </si>
  <si>
    <t>-2011184817</t>
  </si>
  <si>
    <t>129</t>
  </si>
  <si>
    <t>767661811</t>
  </si>
  <si>
    <t>Demontáž mříží pevných nebo otevíravých</t>
  </si>
  <si>
    <t>1387584290</t>
  </si>
  <si>
    <t>https://podminky.urs.cz/item/CS_URS_2025_01/767661811</t>
  </si>
  <si>
    <t>130</t>
  </si>
  <si>
    <t>767662120</t>
  </si>
  <si>
    <t>Montáž mříží pevných přivařených</t>
  </si>
  <si>
    <t>-1044052836</t>
  </si>
  <si>
    <t>Montáž mříží pevných, připevněných svařováním</t>
  </si>
  <si>
    <t>https://podminky.urs.cz/item/CS_URS_2025_01/767662120</t>
  </si>
  <si>
    <t>131</t>
  </si>
  <si>
    <t>767812611</t>
  </si>
  <si>
    <t>Montáž markýz fasádních do 2000 mm</t>
  </si>
  <si>
    <t>1499020593</t>
  </si>
  <si>
    <t>Montáž markýz fasádních, šířky do 2 000 mm</t>
  </si>
  <si>
    <t>https://podminky.urs.cz/item/CS_URS_2025_01/767812611</t>
  </si>
  <si>
    <t>132</t>
  </si>
  <si>
    <t>28315017R</t>
  </si>
  <si>
    <t>stříška vchodová rovná, kotvená pomocí konzol s integrovaným okapem, hliníkový rám, výplň akrylové sklo 1500x1000mm včetně kotevních prvků a dopravy</t>
  </si>
  <si>
    <t>721358568</t>
  </si>
  <si>
    <t>"Z1" 1</t>
  </si>
  <si>
    <t>133</t>
  </si>
  <si>
    <t>28315018R</t>
  </si>
  <si>
    <t>stříška vchodová rovná, kotvená pomocí konzol s integrovaným okapem, hliníkový rám, výplň akrylové sklo 2000x1000mm včetně kotevních prvků a dopravy</t>
  </si>
  <si>
    <t>1920486315</t>
  </si>
  <si>
    <t>"Z2" 1</t>
  </si>
  <si>
    <t>134</t>
  </si>
  <si>
    <t>767995111</t>
  </si>
  <si>
    <t>Montáž atypických zámečnických konstrukcí hmotnosti přes 3 do 5 kg</t>
  </si>
  <si>
    <t>208631851</t>
  </si>
  <si>
    <t>Montáž ostatních atypických zámečnických konstrukcí hmotnosti přes 3 do 5 kg</t>
  </si>
  <si>
    <t>https://podminky.urs.cz/item/CS_URS_2025_01/767995111</t>
  </si>
  <si>
    <t>135</t>
  </si>
  <si>
    <t>767996801</t>
  </si>
  <si>
    <t>Demontáž atypických zámečnických konstrukcí rozebráním hm jednotlivých dílů do 50 kg</t>
  </si>
  <si>
    <t>220845178</t>
  </si>
  <si>
    <t>Demontáž ostatních zámečnických konstrukcí rozebráním o hmotnosti jednotlivých dílů do 50 kg</t>
  </si>
  <si>
    <t>https://podminky.urs.cz/item/CS_URS_2025_01/767996801</t>
  </si>
  <si>
    <t>136</t>
  </si>
  <si>
    <t>998767312</t>
  </si>
  <si>
    <t>Přesun hmot procentní pro zámečnické konstrukce ruční v objektech v přes 6 do 12 m</t>
  </si>
  <si>
    <t>938690003</t>
  </si>
  <si>
    <t>Přesun hmot pro zámečnické konstrukce stanovený procentní sazbou (%) z ceny vodorovná dopravní vzdálenost do 50 m ruční (bez užití mechanizace) v objektech výšky přes 6 do 12 m</t>
  </si>
  <si>
    <t>https://podminky.urs.cz/item/CS_URS_2025_01/998767312</t>
  </si>
  <si>
    <t>783</t>
  </si>
  <si>
    <t>Dokončovací práce - nátěry</t>
  </si>
  <si>
    <t>137</t>
  </si>
  <si>
    <t>783301313</t>
  </si>
  <si>
    <t>Odmaštění zámečnických konstrukcí ředidlovým odmašťovačem</t>
  </si>
  <si>
    <t>-567399076</t>
  </si>
  <si>
    <t>Příprava podkladu zámečnických konstrukcí před provedením nátěru odmaštění odmašťovačem ředidlovým</t>
  </si>
  <si>
    <t>https://podminky.urs.cz/item/CS_URS_2025_01/783301313</t>
  </si>
  <si>
    <t>138</t>
  </si>
  <si>
    <t>783306807</t>
  </si>
  <si>
    <t>Odstranění nátěru ze zámečnických konstrukcí odstraňovačem nátěrů</t>
  </si>
  <si>
    <t>555857480</t>
  </si>
  <si>
    <t>Odstranění nátěrů ze zámečnických konstrukcí odstraňovačem nátěrů s obroušením</t>
  </si>
  <si>
    <t>https://podminky.urs.cz/item/CS_URS_2025_01/783306807</t>
  </si>
  <si>
    <t>139</t>
  </si>
  <si>
    <t>783314203</t>
  </si>
  <si>
    <t>Základní antikorozní jednonásobný syntetický samozákladující nátěr zámečnických konstrukcí</t>
  </si>
  <si>
    <t>1784867840</t>
  </si>
  <si>
    <t>Základní antikorozní nátěr zámečnických konstrukcí jednonásobný syntetický samozákladující</t>
  </si>
  <si>
    <t>https://podminky.urs.cz/item/CS_URS_2025_01/783314203</t>
  </si>
  <si>
    <t>140</t>
  </si>
  <si>
    <t>783315101</t>
  </si>
  <si>
    <t>Mezinátěr jednonásobný syntetický standardní zámečnických konstrukcí</t>
  </si>
  <si>
    <t>2044948114</t>
  </si>
  <si>
    <t>Mezinátěr zámečnických konstrukcí jednonásobný syntetický standardní</t>
  </si>
  <si>
    <t>https://podminky.urs.cz/item/CS_URS_2025_01/783315101</t>
  </si>
  <si>
    <t>141</t>
  </si>
  <si>
    <t>783317101</t>
  </si>
  <si>
    <t>Krycí jednonásobný syntetický standardní nátěr zámečnických konstrukcí</t>
  </si>
  <si>
    <t>37218173</t>
  </si>
  <si>
    <t>Krycí nátěr (email) zámečnických konstrukcí jednonásobný syntetický standardní</t>
  </si>
  <si>
    <t>https://podminky.urs.cz/item/CS_URS_2025_01/783317101</t>
  </si>
  <si>
    <t>VRN</t>
  </si>
  <si>
    <t>Vedlejší rozpočtové náklady</t>
  </si>
  <si>
    <t>VRN1</t>
  </si>
  <si>
    <t>Průzkumné, zeměměřičské a projektové práce</t>
  </si>
  <si>
    <t>142</t>
  </si>
  <si>
    <t>012164000</t>
  </si>
  <si>
    <t>Vytyčení a zaměření inženýrských sítí</t>
  </si>
  <si>
    <t>Kč</t>
  </si>
  <si>
    <t>1024</t>
  </si>
  <si>
    <t>625685200</t>
  </si>
  <si>
    <t>https://podminky.urs.cz/item/CS_URS_2025_01/012164000</t>
  </si>
  <si>
    <t>143</t>
  </si>
  <si>
    <t>013254000</t>
  </si>
  <si>
    <t>Dokumentace skutečného provedení stavby</t>
  </si>
  <si>
    <t>-1909921854</t>
  </si>
  <si>
    <t>https://podminky.urs.cz/item/CS_URS_2025_01/013254000</t>
  </si>
  <si>
    <t>VRN2</t>
  </si>
  <si>
    <t>Příprava staveniště</t>
  </si>
  <si>
    <t>144</t>
  </si>
  <si>
    <t>023002000</t>
  </si>
  <si>
    <t>Odstranění materiálů a konstrukcí</t>
  </si>
  <si>
    <t>871260918</t>
  </si>
  <si>
    <t>https://podminky.urs.cz/item/CS_URS_2025_01/023002000</t>
  </si>
  <si>
    <t>VRN3</t>
  </si>
  <si>
    <t>Zařízení staveniště</t>
  </si>
  <si>
    <t>145</t>
  </si>
  <si>
    <t>031002000</t>
  </si>
  <si>
    <t>Související (přípravné) práce pro zařízení staveniště</t>
  </si>
  <si>
    <t>1356658271</t>
  </si>
  <si>
    <t>https://podminky.urs.cz/item/CS_URS_2025_01/031002000</t>
  </si>
  <si>
    <t>146</t>
  </si>
  <si>
    <t>032002000</t>
  </si>
  <si>
    <t>Vybavení staveniště</t>
  </si>
  <si>
    <t>1230094012</t>
  </si>
  <si>
    <t>https://podminky.urs.cz/item/CS_URS_2025_01/032002000</t>
  </si>
  <si>
    <t>kontejner, mobilní WC apod.</t>
  </si>
  <si>
    <t>147</t>
  </si>
  <si>
    <t>033002000</t>
  </si>
  <si>
    <t>Připojení a spotřeba energií pro zařízení staveniště</t>
  </si>
  <si>
    <t>-1251988526</t>
  </si>
  <si>
    <t>https://podminky.urs.cz/item/CS_URS_2025_01/033002000</t>
  </si>
  <si>
    <t>148</t>
  </si>
  <si>
    <t>034002000</t>
  </si>
  <si>
    <t>Zabezpečení staveniště</t>
  </si>
  <si>
    <t>1223623800</t>
  </si>
  <si>
    <t>https://podminky.urs.cz/item/CS_URS_2025_01/034002000</t>
  </si>
  <si>
    <t>VRN4</t>
  </si>
  <si>
    <t>Inženýrská činnost</t>
  </si>
  <si>
    <t>149</t>
  </si>
  <si>
    <t>045203000</t>
  </si>
  <si>
    <t>Kompletační činnost</t>
  </si>
  <si>
    <t>453084567</t>
  </si>
  <si>
    <t>https://podminky.urs.cz/item/CS_URS_2025_01/045203000</t>
  </si>
  <si>
    <t>150</t>
  </si>
  <si>
    <t>045303000</t>
  </si>
  <si>
    <t>Koordinační činnost</t>
  </si>
  <si>
    <t>684348097</t>
  </si>
  <si>
    <t>https://podminky.urs.cz/item/CS_URS_2025_01/045303000</t>
  </si>
  <si>
    <t>VRN6</t>
  </si>
  <si>
    <t>Územní vlivy</t>
  </si>
  <si>
    <t>151</t>
  </si>
  <si>
    <t>065002000</t>
  </si>
  <si>
    <t>Mimostaveništní doprava materiálů, výrobků a strojů</t>
  </si>
  <si>
    <t>2087108820</t>
  </si>
  <si>
    <t>https://podminky.urs.cz/item/CS_URS_2025_01/065002000</t>
  </si>
  <si>
    <t>VRN7</t>
  </si>
  <si>
    <t>Provozní vlivy</t>
  </si>
  <si>
    <t>152</t>
  </si>
  <si>
    <t>071002000</t>
  </si>
  <si>
    <t>Provoz investora, třetích osob</t>
  </si>
  <si>
    <t>-502510630</t>
  </si>
  <si>
    <t>https://podminky.urs.cz/item/CS_URS_2025_01/071002000</t>
  </si>
  <si>
    <t>provoz DPKV, nájemců apod.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</si>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</sst>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43" TargetMode="External" /><Relationship Id="rId2" Type="http://schemas.openxmlformats.org/officeDocument/2006/relationships/hyperlink" Target="https://podminky.urs.cz/item/CS_URS_2025_01/132312131" TargetMode="External" /><Relationship Id="rId3" Type="http://schemas.openxmlformats.org/officeDocument/2006/relationships/hyperlink" Target="https://podminky.urs.cz/item/CS_URS_2025_01/162211321" TargetMode="External" /><Relationship Id="rId4" Type="http://schemas.openxmlformats.org/officeDocument/2006/relationships/hyperlink" Target="https://podminky.urs.cz/item/CS_URS_2025_01/162211329" TargetMode="External" /><Relationship Id="rId5" Type="http://schemas.openxmlformats.org/officeDocument/2006/relationships/hyperlink" Target="https://podminky.urs.cz/item/CS_URS_2025_01/162751137" TargetMode="External" /><Relationship Id="rId6" Type="http://schemas.openxmlformats.org/officeDocument/2006/relationships/hyperlink" Target="https://podminky.urs.cz/item/CS_URS_2025_01/162751139" TargetMode="External" /><Relationship Id="rId7" Type="http://schemas.openxmlformats.org/officeDocument/2006/relationships/hyperlink" Target="https://podminky.urs.cz/item/CS_URS_2025_01/167111102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174111101" TargetMode="External" /><Relationship Id="rId11" Type="http://schemas.openxmlformats.org/officeDocument/2006/relationships/hyperlink" Target="https://podminky.urs.cz/item/CS_URS_2025_01/181913112" TargetMode="External" /><Relationship Id="rId12" Type="http://schemas.openxmlformats.org/officeDocument/2006/relationships/hyperlink" Target="https://podminky.urs.cz/item/CS_URS_2025_01/564841113" TargetMode="External" /><Relationship Id="rId13" Type="http://schemas.openxmlformats.org/officeDocument/2006/relationships/hyperlink" Target="https://podminky.urs.cz/item/CS_URS_2025_01/564861111" TargetMode="External" /><Relationship Id="rId14" Type="http://schemas.openxmlformats.org/officeDocument/2006/relationships/hyperlink" Target="https://podminky.urs.cz/item/CS_URS_2025_01/577144131" TargetMode="External" /><Relationship Id="rId15" Type="http://schemas.openxmlformats.org/officeDocument/2006/relationships/hyperlink" Target="https://podminky.urs.cz/item/CS_URS_2025_01/577145132" TargetMode="External" /><Relationship Id="rId16" Type="http://schemas.openxmlformats.org/officeDocument/2006/relationships/hyperlink" Target="https://podminky.urs.cz/item/CS_URS_2025_01/596811220" TargetMode="External" /><Relationship Id="rId17" Type="http://schemas.openxmlformats.org/officeDocument/2006/relationships/hyperlink" Target="https://podminky.urs.cz/item/CS_URS_2025_01/919735112" TargetMode="External" /><Relationship Id="rId18" Type="http://schemas.openxmlformats.org/officeDocument/2006/relationships/hyperlink" Target="https://podminky.urs.cz/item/CS_URS_2025_01/619995001" TargetMode="External" /><Relationship Id="rId19" Type="http://schemas.openxmlformats.org/officeDocument/2006/relationships/hyperlink" Target="https://podminky.urs.cz/item/CS_URS_2025_01/622131121" TargetMode="External" /><Relationship Id="rId20" Type="http://schemas.openxmlformats.org/officeDocument/2006/relationships/hyperlink" Target="https://podminky.urs.cz/item/CS_URS_2025_01/622142001" TargetMode="External" /><Relationship Id="rId21" Type="http://schemas.openxmlformats.org/officeDocument/2006/relationships/hyperlink" Target="https://podminky.urs.cz/item/CS_URS_2025_01/622143003" TargetMode="External" /><Relationship Id="rId22" Type="http://schemas.openxmlformats.org/officeDocument/2006/relationships/hyperlink" Target="https://podminky.urs.cz/item/CS_URS_2025_01/622143004" TargetMode="External" /><Relationship Id="rId23" Type="http://schemas.openxmlformats.org/officeDocument/2006/relationships/hyperlink" Target="https://podminky.urs.cz/item/CS_URS_2025_01/622151021" TargetMode="External" /><Relationship Id="rId24" Type="http://schemas.openxmlformats.org/officeDocument/2006/relationships/hyperlink" Target="https://podminky.urs.cz/item/CS_URS_2025_01/622151031" TargetMode="External" /><Relationship Id="rId25" Type="http://schemas.openxmlformats.org/officeDocument/2006/relationships/hyperlink" Target="https://podminky.urs.cz/item/CS_URS_2025_01/622212001" TargetMode="External" /><Relationship Id="rId26" Type="http://schemas.openxmlformats.org/officeDocument/2006/relationships/hyperlink" Target="https://podminky.urs.cz/item/CS_URS_2025_01/622221031" TargetMode="External" /><Relationship Id="rId27" Type="http://schemas.openxmlformats.org/officeDocument/2006/relationships/hyperlink" Target="https://podminky.urs.cz/item/CS_URS_2025_01/622222001" TargetMode="External" /><Relationship Id="rId28" Type="http://schemas.openxmlformats.org/officeDocument/2006/relationships/hyperlink" Target="https://podminky.urs.cz/item/CS_URS_2025_01/622252001" TargetMode="External" /><Relationship Id="rId29" Type="http://schemas.openxmlformats.org/officeDocument/2006/relationships/hyperlink" Target="https://podminky.urs.cz/item/CS_URS_2025_01/622511112" TargetMode="External" /><Relationship Id="rId30" Type="http://schemas.openxmlformats.org/officeDocument/2006/relationships/hyperlink" Target="https://podminky.urs.cz/item/CS_URS_2025_01/622531012" TargetMode="External" /><Relationship Id="rId31" Type="http://schemas.openxmlformats.org/officeDocument/2006/relationships/hyperlink" Target="https://podminky.urs.cz/item/CS_URS_2025_01/629991011" TargetMode="External" /><Relationship Id="rId32" Type="http://schemas.openxmlformats.org/officeDocument/2006/relationships/hyperlink" Target="https://podminky.urs.cz/item/CS_URS_2025_01/629995101" TargetMode="External" /><Relationship Id="rId33" Type="http://schemas.openxmlformats.org/officeDocument/2006/relationships/hyperlink" Target="https://podminky.urs.cz/item/CS_URS_2025_01/644941112" TargetMode="External" /><Relationship Id="rId34" Type="http://schemas.openxmlformats.org/officeDocument/2006/relationships/hyperlink" Target="https://podminky.urs.cz/item/CS_URS_2025_01/644941121" TargetMode="External" /><Relationship Id="rId35" Type="http://schemas.openxmlformats.org/officeDocument/2006/relationships/hyperlink" Target="https://podminky.urs.cz/item/CS_URS_2025_01/916231213" TargetMode="External" /><Relationship Id="rId36" Type="http://schemas.openxmlformats.org/officeDocument/2006/relationships/hyperlink" Target="https://podminky.urs.cz/item/CS_URS_2025_01/916991121" TargetMode="External" /><Relationship Id="rId37" Type="http://schemas.openxmlformats.org/officeDocument/2006/relationships/hyperlink" Target="https://podminky.urs.cz/item/CS_URS_2025_01/919726122" TargetMode="External" /><Relationship Id="rId38" Type="http://schemas.openxmlformats.org/officeDocument/2006/relationships/hyperlink" Target="https://podminky.urs.cz/item/CS_URS_2025_01/941111131" TargetMode="External" /><Relationship Id="rId39" Type="http://schemas.openxmlformats.org/officeDocument/2006/relationships/hyperlink" Target="https://podminky.urs.cz/item/CS_URS_2025_01/941111231" TargetMode="External" /><Relationship Id="rId40" Type="http://schemas.openxmlformats.org/officeDocument/2006/relationships/hyperlink" Target="https://podminky.urs.cz/item/CS_URS_2025_01/941111831" TargetMode="External" /><Relationship Id="rId41" Type="http://schemas.openxmlformats.org/officeDocument/2006/relationships/hyperlink" Target="https://podminky.urs.cz/item/CS_URS_2025_01/944511111" TargetMode="External" /><Relationship Id="rId42" Type="http://schemas.openxmlformats.org/officeDocument/2006/relationships/hyperlink" Target="https://podminky.urs.cz/item/CS_URS_2025_01/944511211" TargetMode="External" /><Relationship Id="rId43" Type="http://schemas.openxmlformats.org/officeDocument/2006/relationships/hyperlink" Target="https://podminky.urs.cz/item/CS_URS_2025_01/944511811" TargetMode="External" /><Relationship Id="rId44" Type="http://schemas.openxmlformats.org/officeDocument/2006/relationships/hyperlink" Target="https://podminky.urs.cz/item/CS_URS_2025_01/944711113" TargetMode="External" /><Relationship Id="rId45" Type="http://schemas.openxmlformats.org/officeDocument/2006/relationships/hyperlink" Target="https://podminky.urs.cz/item/CS_URS_2025_01/944711213" TargetMode="External" /><Relationship Id="rId46" Type="http://schemas.openxmlformats.org/officeDocument/2006/relationships/hyperlink" Target="https://podminky.urs.cz/item/CS_URS_2025_01/944711813" TargetMode="External" /><Relationship Id="rId47" Type="http://schemas.openxmlformats.org/officeDocument/2006/relationships/hyperlink" Target="https://podminky.urs.cz/item/CS_URS_2025_01/968062376" TargetMode="External" /><Relationship Id="rId48" Type="http://schemas.openxmlformats.org/officeDocument/2006/relationships/hyperlink" Target="https://podminky.urs.cz/item/CS_URS_2025_01/968072456" TargetMode="External" /><Relationship Id="rId49" Type="http://schemas.openxmlformats.org/officeDocument/2006/relationships/hyperlink" Target="https://podminky.urs.cz/item/CS_URS_2025_01/968082022" TargetMode="External" /><Relationship Id="rId50" Type="http://schemas.openxmlformats.org/officeDocument/2006/relationships/hyperlink" Target="https://podminky.urs.cz/item/CS_URS_2025_01/981011712" TargetMode="External" /><Relationship Id="rId51" Type="http://schemas.openxmlformats.org/officeDocument/2006/relationships/hyperlink" Target="https://podminky.urs.cz/item/CS_URS_2025_01/993111111" TargetMode="External" /><Relationship Id="rId52" Type="http://schemas.openxmlformats.org/officeDocument/2006/relationships/hyperlink" Target="https://podminky.urs.cz/item/CS_URS_2025_01/997006012" TargetMode="External" /><Relationship Id="rId53" Type="http://schemas.openxmlformats.org/officeDocument/2006/relationships/hyperlink" Target="https://podminky.urs.cz/item/CS_URS_2025_01/997013212" TargetMode="External" /><Relationship Id="rId54" Type="http://schemas.openxmlformats.org/officeDocument/2006/relationships/hyperlink" Target="https://podminky.urs.cz/item/CS_URS_2025_01/997013501" TargetMode="External" /><Relationship Id="rId55" Type="http://schemas.openxmlformats.org/officeDocument/2006/relationships/hyperlink" Target="https://podminky.urs.cz/item/CS_URS_2025_01/997013509" TargetMode="External" /><Relationship Id="rId56" Type="http://schemas.openxmlformats.org/officeDocument/2006/relationships/hyperlink" Target="https://podminky.urs.cz/item/CS_URS_2025_01/997013631" TargetMode="External" /><Relationship Id="rId57" Type="http://schemas.openxmlformats.org/officeDocument/2006/relationships/hyperlink" Target="https://podminky.urs.cz/item/CS_URS_2025_01/998018002" TargetMode="External" /><Relationship Id="rId58" Type="http://schemas.openxmlformats.org/officeDocument/2006/relationships/hyperlink" Target="https://podminky.urs.cz/item/CS_URS_2025_01/711112051" TargetMode="External" /><Relationship Id="rId59" Type="http://schemas.openxmlformats.org/officeDocument/2006/relationships/hyperlink" Target="https://podminky.urs.cz/item/CS_URS_2025_01/711161212" TargetMode="External" /><Relationship Id="rId60" Type="http://schemas.openxmlformats.org/officeDocument/2006/relationships/hyperlink" Target="https://podminky.urs.cz/item/CS_URS_2025_01/998711312" TargetMode="External" /><Relationship Id="rId61" Type="http://schemas.openxmlformats.org/officeDocument/2006/relationships/hyperlink" Target="https://podminky.urs.cz/item/CS_URS_2025_01/713131141" TargetMode="External" /><Relationship Id="rId62" Type="http://schemas.openxmlformats.org/officeDocument/2006/relationships/hyperlink" Target="https://podminky.urs.cz/item/CS_URS_2025_01/998713312" TargetMode="External" /><Relationship Id="rId63" Type="http://schemas.openxmlformats.org/officeDocument/2006/relationships/hyperlink" Target="https://podminky.urs.cz/item/CS_URS_2025_01/741372153" TargetMode="External" /><Relationship Id="rId64" Type="http://schemas.openxmlformats.org/officeDocument/2006/relationships/hyperlink" Target="https://podminky.urs.cz/item/CS_URS_2025_01/741372861" TargetMode="External" /><Relationship Id="rId65" Type="http://schemas.openxmlformats.org/officeDocument/2006/relationships/hyperlink" Target="https://podminky.urs.cz/item/CS_URS_2025_01/741420001" TargetMode="External" /><Relationship Id="rId66" Type="http://schemas.openxmlformats.org/officeDocument/2006/relationships/hyperlink" Target="https://podminky.urs.cz/item/CS_URS_2025_01/741420021" TargetMode="External" /><Relationship Id="rId67" Type="http://schemas.openxmlformats.org/officeDocument/2006/relationships/hyperlink" Target="https://podminky.urs.cz/item/CS_URS_2025_01/741420051" TargetMode="External" /><Relationship Id="rId68" Type="http://schemas.openxmlformats.org/officeDocument/2006/relationships/hyperlink" Target="https://podminky.urs.cz/item/CS_URS_2025_01/741420083" TargetMode="External" /><Relationship Id="rId69" Type="http://schemas.openxmlformats.org/officeDocument/2006/relationships/hyperlink" Target="https://podminky.urs.cz/item/CS_URS_2025_01/741421811" TargetMode="External" /><Relationship Id="rId70" Type="http://schemas.openxmlformats.org/officeDocument/2006/relationships/hyperlink" Target="https://podminky.urs.cz/item/CS_URS_2025_01/741810001" TargetMode="External" /><Relationship Id="rId71" Type="http://schemas.openxmlformats.org/officeDocument/2006/relationships/hyperlink" Target="https://podminky.urs.cz/item/CS_URS_2025_01/741820001" TargetMode="External" /><Relationship Id="rId72" Type="http://schemas.openxmlformats.org/officeDocument/2006/relationships/hyperlink" Target="https://podminky.urs.cz/item/CS_URS_2025_01/998741312" TargetMode="External" /><Relationship Id="rId73" Type="http://schemas.openxmlformats.org/officeDocument/2006/relationships/hyperlink" Target="https://podminky.urs.cz/item/CS_URS_2025_01/751398022" TargetMode="External" /><Relationship Id="rId74" Type="http://schemas.openxmlformats.org/officeDocument/2006/relationships/hyperlink" Target="https://podminky.urs.cz/item/CS_URS_2025_01/751398023" TargetMode="External" /><Relationship Id="rId75" Type="http://schemas.openxmlformats.org/officeDocument/2006/relationships/hyperlink" Target="https://podminky.urs.cz/item/CS_URS_2025_01/751398042" TargetMode="External" /><Relationship Id="rId76" Type="http://schemas.openxmlformats.org/officeDocument/2006/relationships/hyperlink" Target="https://podminky.urs.cz/item/CS_URS_2025_01/751398823" TargetMode="External" /><Relationship Id="rId77" Type="http://schemas.openxmlformats.org/officeDocument/2006/relationships/hyperlink" Target="https://podminky.urs.cz/item/CS_URS_2025_01/998751311" TargetMode="External" /><Relationship Id="rId78" Type="http://schemas.openxmlformats.org/officeDocument/2006/relationships/hyperlink" Target="https://podminky.urs.cz/item/CS_URS_2025_01/764002851" TargetMode="External" /><Relationship Id="rId79" Type="http://schemas.openxmlformats.org/officeDocument/2006/relationships/hyperlink" Target="https://podminky.urs.cz/item/CS_URS_2025_01/764002841" TargetMode="External" /><Relationship Id="rId80" Type="http://schemas.openxmlformats.org/officeDocument/2006/relationships/hyperlink" Target="https://podminky.urs.cz/item/CS_URS_2025_01/764244304" TargetMode="External" /><Relationship Id="rId81" Type="http://schemas.openxmlformats.org/officeDocument/2006/relationships/hyperlink" Target="https://podminky.urs.cz/item/CS_URS_2025_01/764245345" TargetMode="External" /><Relationship Id="rId82" Type="http://schemas.openxmlformats.org/officeDocument/2006/relationships/hyperlink" Target="https://podminky.urs.cz/item/CS_URS_2025_01/764216665" TargetMode="External" /><Relationship Id="rId83" Type="http://schemas.openxmlformats.org/officeDocument/2006/relationships/hyperlink" Target="https://podminky.urs.cz/item/CS_URS_2025_01/998764312" TargetMode="External" /><Relationship Id="rId84" Type="http://schemas.openxmlformats.org/officeDocument/2006/relationships/hyperlink" Target="https://podminky.urs.cz/item/CS_URS_2025_01/766622131" TargetMode="External" /><Relationship Id="rId85" Type="http://schemas.openxmlformats.org/officeDocument/2006/relationships/hyperlink" Target="https://podminky.urs.cz/item/CS_URS_2025_01/766622132" TargetMode="External" /><Relationship Id="rId86" Type="http://schemas.openxmlformats.org/officeDocument/2006/relationships/hyperlink" Target="https://podminky.urs.cz/item/CS_URS_2025_01/766660441" TargetMode="External" /><Relationship Id="rId87" Type="http://schemas.openxmlformats.org/officeDocument/2006/relationships/hyperlink" Target="https://podminky.urs.cz/item/CS_URS_2025_01/766691811" TargetMode="External" /><Relationship Id="rId88" Type="http://schemas.openxmlformats.org/officeDocument/2006/relationships/hyperlink" Target="https://podminky.urs.cz/item/CS_URS_2025_01/766694116" TargetMode="External" /><Relationship Id="rId89" Type="http://schemas.openxmlformats.org/officeDocument/2006/relationships/hyperlink" Target="https://podminky.urs.cz/item/CS_URS_2025_01/998766312" TargetMode="External" /><Relationship Id="rId90" Type="http://schemas.openxmlformats.org/officeDocument/2006/relationships/hyperlink" Target="https://podminky.urs.cz/item/CS_URS_2025_01/767627306" TargetMode="External" /><Relationship Id="rId91" Type="http://schemas.openxmlformats.org/officeDocument/2006/relationships/hyperlink" Target="https://podminky.urs.cz/item/CS_URS_2025_01/767627309" TargetMode="External" /><Relationship Id="rId92" Type="http://schemas.openxmlformats.org/officeDocument/2006/relationships/hyperlink" Target="https://podminky.urs.cz/item/CS_URS_2025_01/767640111" TargetMode="External" /><Relationship Id="rId93" Type="http://schemas.openxmlformats.org/officeDocument/2006/relationships/hyperlink" Target="https://podminky.urs.cz/item/CS_URS_2025_01/767661811" TargetMode="External" /><Relationship Id="rId94" Type="http://schemas.openxmlformats.org/officeDocument/2006/relationships/hyperlink" Target="https://podminky.urs.cz/item/CS_URS_2025_01/767662120" TargetMode="External" /><Relationship Id="rId95" Type="http://schemas.openxmlformats.org/officeDocument/2006/relationships/hyperlink" Target="https://podminky.urs.cz/item/CS_URS_2025_01/767812611" TargetMode="External" /><Relationship Id="rId96" Type="http://schemas.openxmlformats.org/officeDocument/2006/relationships/hyperlink" Target="https://podminky.urs.cz/item/CS_URS_2025_01/767995111" TargetMode="External" /><Relationship Id="rId97" Type="http://schemas.openxmlformats.org/officeDocument/2006/relationships/hyperlink" Target="https://podminky.urs.cz/item/CS_URS_2025_01/767996801" TargetMode="External" /><Relationship Id="rId98" Type="http://schemas.openxmlformats.org/officeDocument/2006/relationships/hyperlink" Target="https://podminky.urs.cz/item/CS_URS_2025_01/998767312" TargetMode="External" /><Relationship Id="rId99" Type="http://schemas.openxmlformats.org/officeDocument/2006/relationships/hyperlink" Target="https://podminky.urs.cz/item/CS_URS_2025_01/783301313" TargetMode="External" /><Relationship Id="rId100" Type="http://schemas.openxmlformats.org/officeDocument/2006/relationships/hyperlink" Target="https://podminky.urs.cz/item/CS_URS_2025_01/783306807" TargetMode="External" /><Relationship Id="rId101" Type="http://schemas.openxmlformats.org/officeDocument/2006/relationships/hyperlink" Target="https://podminky.urs.cz/item/CS_URS_2025_01/783314203" TargetMode="External" /><Relationship Id="rId102" Type="http://schemas.openxmlformats.org/officeDocument/2006/relationships/hyperlink" Target="https://podminky.urs.cz/item/CS_URS_2025_01/783315101" TargetMode="External" /><Relationship Id="rId103" Type="http://schemas.openxmlformats.org/officeDocument/2006/relationships/hyperlink" Target="https://podminky.urs.cz/item/CS_URS_2025_01/783317101" TargetMode="External" /><Relationship Id="rId104" Type="http://schemas.openxmlformats.org/officeDocument/2006/relationships/hyperlink" Target="https://podminky.urs.cz/item/CS_URS_2025_01/012164000" TargetMode="External" /><Relationship Id="rId105" Type="http://schemas.openxmlformats.org/officeDocument/2006/relationships/hyperlink" Target="https://podminky.urs.cz/item/CS_URS_2025_01/013254000" TargetMode="External" /><Relationship Id="rId106" Type="http://schemas.openxmlformats.org/officeDocument/2006/relationships/hyperlink" Target="https://podminky.urs.cz/item/CS_URS_2025_01/023002000" TargetMode="External" /><Relationship Id="rId107" Type="http://schemas.openxmlformats.org/officeDocument/2006/relationships/hyperlink" Target="https://podminky.urs.cz/item/CS_URS_2025_01/031002000" TargetMode="External" /><Relationship Id="rId108" Type="http://schemas.openxmlformats.org/officeDocument/2006/relationships/hyperlink" Target="https://podminky.urs.cz/item/CS_URS_2025_01/032002000" TargetMode="External" /><Relationship Id="rId109" Type="http://schemas.openxmlformats.org/officeDocument/2006/relationships/hyperlink" Target="https://podminky.urs.cz/item/CS_URS_2025_01/033002000" TargetMode="External" /><Relationship Id="rId110" Type="http://schemas.openxmlformats.org/officeDocument/2006/relationships/hyperlink" Target="https://podminky.urs.cz/item/CS_URS_2025_01/034002000" TargetMode="External" /><Relationship Id="rId111" Type="http://schemas.openxmlformats.org/officeDocument/2006/relationships/hyperlink" Target="https://podminky.urs.cz/item/CS_URS_2025_01/045203000" TargetMode="External" /><Relationship Id="rId112" Type="http://schemas.openxmlformats.org/officeDocument/2006/relationships/hyperlink" Target="https://podminky.urs.cz/item/CS_URS_2025_01/045303000" TargetMode="External" /><Relationship Id="rId113" Type="http://schemas.openxmlformats.org/officeDocument/2006/relationships/hyperlink" Target="https://podminky.urs.cz/item/CS_URS_2025_01/065002000" TargetMode="External" /><Relationship Id="rId114" Type="http://schemas.openxmlformats.org/officeDocument/2006/relationships/hyperlink" Target="https://podminky.urs.cz/item/CS_URS_2025_01/071002000" TargetMode="External" /><Relationship Id="rId11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20250508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Zateplení objektu dílen Dopravního podniku Karlovy Vary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Sportovní 656/1, Karlovy Vary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8. 5. 2025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Karlovy Vary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Jan Jablončík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71</v>
      </c>
      <c r="BT54" s="111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24.75" customHeight="1">
      <c r="A55" s="112" t="s">
        <v>75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'20250508 - Zateplení obje...'!J28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76</v>
      </c>
      <c r="AR55" s="119"/>
      <c r="AS55" s="120">
        <v>0</v>
      </c>
      <c r="AT55" s="121">
        <f>ROUND(SUM(AV55:AW55),2)</f>
        <v>0</v>
      </c>
      <c r="AU55" s="122">
        <f>'20250508 - Zateplení obje...'!P96</f>
        <v>0</v>
      </c>
      <c r="AV55" s="121">
        <f>'20250508 - Zateplení obje...'!J31</f>
        <v>0</v>
      </c>
      <c r="AW55" s="121">
        <f>'20250508 - Zateplení obje...'!J32</f>
        <v>0</v>
      </c>
      <c r="AX55" s="121">
        <f>'20250508 - Zateplení obje...'!J33</f>
        <v>0</v>
      </c>
      <c r="AY55" s="121">
        <f>'20250508 - Zateplení obje...'!J34</f>
        <v>0</v>
      </c>
      <c r="AZ55" s="121">
        <f>'20250508 - Zateplení obje...'!F31</f>
        <v>0</v>
      </c>
      <c r="BA55" s="121">
        <f>'20250508 - Zateplení obje...'!F32</f>
        <v>0</v>
      </c>
      <c r="BB55" s="121">
        <f>'20250508 - Zateplení obje...'!F33</f>
        <v>0</v>
      </c>
      <c r="BC55" s="121">
        <f>'20250508 - Zateplení obje...'!F34</f>
        <v>0</v>
      </c>
      <c r="BD55" s="123">
        <f>'20250508 - Zateplení obje...'!F35</f>
        <v>0</v>
      </c>
      <c r="BE55" s="7"/>
      <c r="BT55" s="124" t="s">
        <v>77</v>
      </c>
      <c r="BU55" s="124" t="s">
        <v>78</v>
      </c>
      <c r="BV55" s="124" t="s">
        <v>73</v>
      </c>
      <c r="BW55" s="124" t="s">
        <v>5</v>
      </c>
      <c r="BX55" s="124" t="s">
        <v>74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h8BH4ieg2K1RMNDAm9egKW/XgSA8u+nN6mIyPQswSL8SLRQM1XqJ4EYFrpMg5pTyOXfVx1lIrzDh+OY37jk82w==" hashValue="/64wuO/GH2ULdxaUgrDwG19A8corwh1vhRBVt5aE1S/NwRF5LPZe4ADnM2JDUfudmm5Wg+BTlKxlshcvDTJj9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0508 - Zateplení obj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79</v>
      </c>
    </row>
    <row r="4" s="1" customFormat="1" ht="24.96" customHeight="1">
      <c r="B4" s="22"/>
      <c r="D4" s="127" t="s">
        <v>80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8. 5. 2025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19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27</v>
      </c>
      <c r="F13" s="40"/>
      <c r="G13" s="40"/>
      <c r="H13" s="40"/>
      <c r="I13" s="129" t="s">
        <v>28</v>
      </c>
      <c r="J13" s="132" t="s">
        <v>19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29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28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31</v>
      </c>
      <c r="E18" s="40"/>
      <c r="F18" s="40"/>
      <c r="G18" s="40"/>
      <c r="H18" s="40"/>
      <c r="I18" s="129" t="s">
        <v>26</v>
      </c>
      <c r="J18" s="132" t="s">
        <v>19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32</v>
      </c>
      <c r="F19" s="40"/>
      <c r="G19" s="40"/>
      <c r="H19" s="40"/>
      <c r="I19" s="129" t="s">
        <v>28</v>
      </c>
      <c r="J19" s="132" t="s">
        <v>19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34</v>
      </c>
      <c r="E21" s="40"/>
      <c r="F21" s="40"/>
      <c r="G21" s="40"/>
      <c r="H21" s="40"/>
      <c r="I21" s="129" t="s">
        <v>26</v>
      </c>
      <c r="J21" s="132" t="s">
        <v>19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35</v>
      </c>
      <c r="F22" s="40"/>
      <c r="G22" s="40"/>
      <c r="H22" s="40"/>
      <c r="I22" s="129" t="s">
        <v>28</v>
      </c>
      <c r="J22" s="132" t="s">
        <v>19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36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71.25" customHeight="1">
      <c r="A25" s="134"/>
      <c r="B25" s="135"/>
      <c r="C25" s="134"/>
      <c r="D25" s="134"/>
      <c r="E25" s="136" t="s">
        <v>81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38</v>
      </c>
      <c r="E28" s="40"/>
      <c r="F28" s="40"/>
      <c r="G28" s="40"/>
      <c r="H28" s="40"/>
      <c r="I28" s="40"/>
      <c r="J28" s="140">
        <f>ROUND(J96,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40</v>
      </c>
      <c r="G30" s="40"/>
      <c r="H30" s="40"/>
      <c r="I30" s="141" t="s">
        <v>39</v>
      </c>
      <c r="J30" s="141" t="s">
        <v>41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42</v>
      </c>
      <c r="E31" s="129" t="s">
        <v>43</v>
      </c>
      <c r="F31" s="143">
        <f>ROUND((SUM(BE96:BE818)),  2)</f>
        <v>0</v>
      </c>
      <c r="G31" s="40"/>
      <c r="H31" s="40"/>
      <c r="I31" s="144">
        <v>0.20999999999999999</v>
      </c>
      <c r="J31" s="143">
        <f>ROUND(((SUM(BE96:BE818))*I31),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44</v>
      </c>
      <c r="F32" s="143">
        <f>ROUND((SUM(BF96:BF818)),  2)</f>
        <v>0</v>
      </c>
      <c r="G32" s="40"/>
      <c r="H32" s="40"/>
      <c r="I32" s="144">
        <v>0.12</v>
      </c>
      <c r="J32" s="143">
        <f>ROUND(((SUM(BF96:BF818))*I32),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45</v>
      </c>
      <c r="F33" s="143">
        <f>ROUND((SUM(BG96:BG818)),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46</v>
      </c>
      <c r="F34" s="143">
        <f>ROUND((SUM(BH96:BH818)),  2)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47</v>
      </c>
      <c r="F35" s="143">
        <f>ROUND((SUM(BI96:BI818)),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48</v>
      </c>
      <c r="E37" s="147"/>
      <c r="F37" s="147"/>
      <c r="G37" s="148" t="s">
        <v>49</v>
      </c>
      <c r="H37" s="149" t="s">
        <v>50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82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Zateplení objektu dílen Dopravního podniku Karlovy Vary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Sportovní 656/1, Karlovy Vary</v>
      </c>
      <c r="G48" s="42"/>
      <c r="H48" s="42"/>
      <c r="I48" s="34" t="s">
        <v>23</v>
      </c>
      <c r="J48" s="74" t="str">
        <f>IF(J10="","",J10)</f>
        <v>8. 5. 2025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>Dopravní podnik Karlovy Vary a.s.</v>
      </c>
      <c r="G50" s="42"/>
      <c r="H50" s="42"/>
      <c r="I50" s="34" t="s">
        <v>31</v>
      </c>
      <c r="J50" s="38" t="str">
        <f>E19</f>
        <v>Ing. Jan Jablončík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29</v>
      </c>
      <c r="D51" s="42"/>
      <c r="E51" s="42"/>
      <c r="F51" s="29" t="str">
        <f>IF(E16="","",E16)</f>
        <v>Vyplň údaj</v>
      </c>
      <c r="G51" s="42"/>
      <c r="H51" s="42"/>
      <c r="I51" s="34" t="s">
        <v>34</v>
      </c>
      <c r="J51" s="38" t="str">
        <f>E22</f>
        <v>Bc. Martin Frous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83</v>
      </c>
      <c r="D53" s="157"/>
      <c r="E53" s="157"/>
      <c r="F53" s="157"/>
      <c r="G53" s="157"/>
      <c r="H53" s="157"/>
      <c r="I53" s="157"/>
      <c r="J53" s="158" t="s">
        <v>84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70</v>
      </c>
      <c r="D55" s="42"/>
      <c r="E55" s="42"/>
      <c r="F55" s="42"/>
      <c r="G55" s="42"/>
      <c r="H55" s="42"/>
      <c r="I55" s="42"/>
      <c r="J55" s="104">
        <f>J96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85</v>
      </c>
    </row>
    <row r="56" s="9" customFormat="1" ht="24.96" customHeight="1">
      <c r="A56" s="9"/>
      <c r="B56" s="160"/>
      <c r="C56" s="161"/>
      <c r="D56" s="162" t="s">
        <v>86</v>
      </c>
      <c r="E56" s="163"/>
      <c r="F56" s="163"/>
      <c r="G56" s="163"/>
      <c r="H56" s="163"/>
      <c r="I56" s="163"/>
      <c r="J56" s="164">
        <f>J97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87</v>
      </c>
      <c r="E57" s="169"/>
      <c r="F57" s="169"/>
      <c r="G57" s="169"/>
      <c r="H57" s="169"/>
      <c r="I57" s="169"/>
      <c r="J57" s="170">
        <f>J98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88</v>
      </c>
      <c r="E58" s="169"/>
      <c r="F58" s="169"/>
      <c r="G58" s="169"/>
      <c r="H58" s="169"/>
      <c r="I58" s="169"/>
      <c r="J58" s="170">
        <f>J160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89</v>
      </c>
      <c r="E59" s="169"/>
      <c r="F59" s="169"/>
      <c r="G59" s="169"/>
      <c r="H59" s="169"/>
      <c r="I59" s="169"/>
      <c r="J59" s="170">
        <f>J196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90</v>
      </c>
      <c r="E60" s="169"/>
      <c r="F60" s="169"/>
      <c r="G60" s="169"/>
      <c r="H60" s="169"/>
      <c r="I60" s="169"/>
      <c r="J60" s="170">
        <f>J405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91</v>
      </c>
      <c r="E61" s="169"/>
      <c r="F61" s="169"/>
      <c r="G61" s="169"/>
      <c r="H61" s="169"/>
      <c r="I61" s="169"/>
      <c r="J61" s="170">
        <f>J497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6"/>
      <c r="C62" s="167"/>
      <c r="D62" s="168" t="s">
        <v>92</v>
      </c>
      <c r="E62" s="169"/>
      <c r="F62" s="169"/>
      <c r="G62" s="169"/>
      <c r="H62" s="169"/>
      <c r="I62" s="169"/>
      <c r="J62" s="170">
        <f>J514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0"/>
      <c r="C63" s="161"/>
      <c r="D63" s="162" t="s">
        <v>93</v>
      </c>
      <c r="E63" s="163"/>
      <c r="F63" s="163"/>
      <c r="G63" s="163"/>
      <c r="H63" s="163"/>
      <c r="I63" s="163"/>
      <c r="J63" s="164">
        <f>J518</f>
        <v>0</v>
      </c>
      <c r="K63" s="161"/>
      <c r="L63" s="165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66"/>
      <c r="C64" s="167"/>
      <c r="D64" s="168" t="s">
        <v>94</v>
      </c>
      <c r="E64" s="169"/>
      <c r="F64" s="169"/>
      <c r="G64" s="169"/>
      <c r="H64" s="169"/>
      <c r="I64" s="169"/>
      <c r="J64" s="170">
        <f>J519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95</v>
      </c>
      <c r="E65" s="169"/>
      <c r="F65" s="169"/>
      <c r="G65" s="169"/>
      <c r="H65" s="169"/>
      <c r="I65" s="169"/>
      <c r="J65" s="170">
        <f>J536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6"/>
      <c r="C66" s="167"/>
      <c r="D66" s="168" t="s">
        <v>96</v>
      </c>
      <c r="E66" s="169"/>
      <c r="F66" s="169"/>
      <c r="G66" s="169"/>
      <c r="H66" s="169"/>
      <c r="I66" s="169"/>
      <c r="J66" s="170">
        <f>J554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97</v>
      </c>
      <c r="E67" s="169"/>
      <c r="F67" s="169"/>
      <c r="G67" s="169"/>
      <c r="H67" s="169"/>
      <c r="I67" s="169"/>
      <c r="J67" s="170">
        <f>J602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98</v>
      </c>
      <c r="E68" s="169"/>
      <c r="F68" s="169"/>
      <c r="G68" s="169"/>
      <c r="H68" s="169"/>
      <c r="I68" s="169"/>
      <c r="J68" s="170">
        <f>J624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6"/>
      <c r="C69" s="167"/>
      <c r="D69" s="168" t="s">
        <v>99</v>
      </c>
      <c r="E69" s="169"/>
      <c r="F69" s="169"/>
      <c r="G69" s="169"/>
      <c r="H69" s="169"/>
      <c r="I69" s="169"/>
      <c r="J69" s="170">
        <f>J653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6"/>
      <c r="C70" s="167"/>
      <c r="D70" s="168" t="s">
        <v>100</v>
      </c>
      <c r="E70" s="169"/>
      <c r="F70" s="169"/>
      <c r="G70" s="169"/>
      <c r="H70" s="169"/>
      <c r="I70" s="169"/>
      <c r="J70" s="170">
        <f>J708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6"/>
      <c r="C71" s="167"/>
      <c r="D71" s="168" t="s">
        <v>101</v>
      </c>
      <c r="E71" s="169"/>
      <c r="F71" s="169"/>
      <c r="G71" s="169"/>
      <c r="H71" s="169"/>
      <c r="I71" s="169"/>
      <c r="J71" s="170">
        <f>J759</f>
        <v>0</v>
      </c>
      <c r="K71" s="167"/>
      <c r="L71" s="17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0"/>
      <c r="C72" s="161"/>
      <c r="D72" s="162" t="s">
        <v>102</v>
      </c>
      <c r="E72" s="163"/>
      <c r="F72" s="163"/>
      <c r="G72" s="163"/>
      <c r="H72" s="163"/>
      <c r="I72" s="163"/>
      <c r="J72" s="164">
        <f>J775</f>
        <v>0</v>
      </c>
      <c r="K72" s="161"/>
      <c r="L72" s="165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66"/>
      <c r="C73" s="167"/>
      <c r="D73" s="168" t="s">
        <v>103</v>
      </c>
      <c r="E73" s="169"/>
      <c r="F73" s="169"/>
      <c r="G73" s="169"/>
      <c r="H73" s="169"/>
      <c r="I73" s="169"/>
      <c r="J73" s="170">
        <f>J776</f>
        <v>0</v>
      </c>
      <c r="K73" s="167"/>
      <c r="L73" s="17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6"/>
      <c r="C74" s="167"/>
      <c r="D74" s="168" t="s">
        <v>104</v>
      </c>
      <c r="E74" s="169"/>
      <c r="F74" s="169"/>
      <c r="G74" s="169"/>
      <c r="H74" s="169"/>
      <c r="I74" s="169"/>
      <c r="J74" s="170">
        <f>J783</f>
        <v>0</v>
      </c>
      <c r="K74" s="167"/>
      <c r="L74" s="17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6"/>
      <c r="C75" s="167"/>
      <c r="D75" s="168" t="s">
        <v>105</v>
      </c>
      <c r="E75" s="169"/>
      <c r="F75" s="169"/>
      <c r="G75" s="169"/>
      <c r="H75" s="169"/>
      <c r="I75" s="169"/>
      <c r="J75" s="170">
        <f>J787</f>
        <v>0</v>
      </c>
      <c r="K75" s="167"/>
      <c r="L75" s="17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6"/>
      <c r="C76" s="167"/>
      <c r="D76" s="168" t="s">
        <v>106</v>
      </c>
      <c r="E76" s="169"/>
      <c r="F76" s="169"/>
      <c r="G76" s="169"/>
      <c r="H76" s="169"/>
      <c r="I76" s="169"/>
      <c r="J76" s="170">
        <f>J802</f>
        <v>0</v>
      </c>
      <c r="K76" s="167"/>
      <c r="L76" s="17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6"/>
      <c r="C77" s="167"/>
      <c r="D77" s="168" t="s">
        <v>107</v>
      </c>
      <c r="E77" s="169"/>
      <c r="F77" s="169"/>
      <c r="G77" s="169"/>
      <c r="H77" s="169"/>
      <c r="I77" s="169"/>
      <c r="J77" s="170">
        <f>J809</f>
        <v>0</v>
      </c>
      <c r="K77" s="167"/>
      <c r="L77" s="17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6"/>
      <c r="C78" s="167"/>
      <c r="D78" s="168" t="s">
        <v>108</v>
      </c>
      <c r="E78" s="169"/>
      <c r="F78" s="169"/>
      <c r="G78" s="169"/>
      <c r="H78" s="169"/>
      <c r="I78" s="169"/>
      <c r="J78" s="170">
        <f>J813</f>
        <v>0</v>
      </c>
      <c r="K78" s="167"/>
      <c r="L78" s="17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3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109</v>
      </c>
      <c r="D85" s="42"/>
      <c r="E85" s="42"/>
      <c r="F85" s="42"/>
      <c r="G85" s="42"/>
      <c r="H85" s="42"/>
      <c r="I85" s="42"/>
      <c r="J85" s="42"/>
      <c r="K85" s="42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3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E7</f>
        <v>Zateplení objektu dílen Dopravního podniku Karlovy Vary</v>
      </c>
      <c r="F88" s="42"/>
      <c r="G88" s="42"/>
      <c r="H88" s="42"/>
      <c r="I88" s="42"/>
      <c r="J88" s="42"/>
      <c r="K88" s="42"/>
      <c r="L88" s="13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F10</f>
        <v>Sportovní 656/1, Karlovy Vary</v>
      </c>
      <c r="G90" s="42"/>
      <c r="H90" s="42"/>
      <c r="I90" s="34" t="s">
        <v>23</v>
      </c>
      <c r="J90" s="74" t="str">
        <f>IF(J10="","",J10)</f>
        <v>8. 5. 2025</v>
      </c>
      <c r="K90" s="42"/>
      <c r="L90" s="13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E13</f>
        <v>Dopravní podnik Karlovy Vary a.s.</v>
      </c>
      <c r="G92" s="42"/>
      <c r="H92" s="42"/>
      <c r="I92" s="34" t="s">
        <v>31</v>
      </c>
      <c r="J92" s="38" t="str">
        <f>E19</f>
        <v>Ing. Jan Jablončík</v>
      </c>
      <c r="K92" s="42"/>
      <c r="L92" s="13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29</v>
      </c>
      <c r="D93" s="42"/>
      <c r="E93" s="42"/>
      <c r="F93" s="29" t="str">
        <f>IF(E16="","",E16)</f>
        <v>Vyplň údaj</v>
      </c>
      <c r="G93" s="42"/>
      <c r="H93" s="42"/>
      <c r="I93" s="34" t="s">
        <v>34</v>
      </c>
      <c r="J93" s="38" t="str">
        <f>E22</f>
        <v>Bc. Martin Frous</v>
      </c>
      <c r="K93" s="42"/>
      <c r="L93" s="13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72"/>
      <c r="B95" s="173"/>
      <c r="C95" s="174" t="s">
        <v>110</v>
      </c>
      <c r="D95" s="175" t="s">
        <v>57</v>
      </c>
      <c r="E95" s="175" t="s">
        <v>53</v>
      </c>
      <c r="F95" s="175" t="s">
        <v>54</v>
      </c>
      <c r="G95" s="175" t="s">
        <v>111</v>
      </c>
      <c r="H95" s="175" t="s">
        <v>112</v>
      </c>
      <c r="I95" s="175" t="s">
        <v>113</v>
      </c>
      <c r="J95" s="175" t="s">
        <v>84</v>
      </c>
      <c r="K95" s="176" t="s">
        <v>114</v>
      </c>
      <c r="L95" s="177"/>
      <c r="M95" s="94" t="s">
        <v>19</v>
      </c>
      <c r="N95" s="95" t="s">
        <v>42</v>
      </c>
      <c r="O95" s="95" t="s">
        <v>115</v>
      </c>
      <c r="P95" s="95" t="s">
        <v>116</v>
      </c>
      <c r="Q95" s="95" t="s">
        <v>117</v>
      </c>
      <c r="R95" s="95" t="s">
        <v>118</v>
      </c>
      <c r="S95" s="95" t="s">
        <v>119</v>
      </c>
      <c r="T95" s="96" t="s">
        <v>120</v>
      </c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</row>
    <row r="96" s="2" customFormat="1" ht="22.8" customHeight="1">
      <c r="A96" s="40"/>
      <c r="B96" s="41"/>
      <c r="C96" s="101" t="s">
        <v>121</v>
      </c>
      <c r="D96" s="42"/>
      <c r="E96" s="42"/>
      <c r="F96" s="42"/>
      <c r="G96" s="42"/>
      <c r="H96" s="42"/>
      <c r="I96" s="42"/>
      <c r="J96" s="178">
        <f>BK96</f>
        <v>0</v>
      </c>
      <c r="K96" s="42"/>
      <c r="L96" s="46"/>
      <c r="M96" s="97"/>
      <c r="N96" s="179"/>
      <c r="O96" s="98"/>
      <c r="P96" s="180">
        <f>P97+P518+P775</f>
        <v>0</v>
      </c>
      <c r="Q96" s="98"/>
      <c r="R96" s="180">
        <f>R97+R518+R775</f>
        <v>155.53703804000003</v>
      </c>
      <c r="S96" s="98"/>
      <c r="T96" s="181">
        <f>T97+T518+T775</f>
        <v>88.754805880000006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71</v>
      </c>
      <c r="AU96" s="19" t="s">
        <v>85</v>
      </c>
      <c r="BK96" s="182">
        <f>BK97+BK518+BK775</f>
        <v>0</v>
      </c>
    </row>
    <row r="97" s="12" customFormat="1" ht="25.92" customHeight="1">
      <c r="A97" s="12"/>
      <c r="B97" s="183"/>
      <c r="C97" s="184"/>
      <c r="D97" s="185" t="s">
        <v>71</v>
      </c>
      <c r="E97" s="186" t="s">
        <v>122</v>
      </c>
      <c r="F97" s="186" t="s">
        <v>123</v>
      </c>
      <c r="G97" s="184"/>
      <c r="H97" s="184"/>
      <c r="I97" s="187"/>
      <c r="J97" s="188">
        <f>BK97</f>
        <v>0</v>
      </c>
      <c r="K97" s="184"/>
      <c r="L97" s="189"/>
      <c r="M97" s="190"/>
      <c r="N97" s="191"/>
      <c r="O97" s="191"/>
      <c r="P97" s="192">
        <f>P98+P160+P196+P405+P497+P514</f>
        <v>0</v>
      </c>
      <c r="Q97" s="191"/>
      <c r="R97" s="192">
        <f>R98+R160+R196+R405+R497+R514</f>
        <v>146.63926304000003</v>
      </c>
      <c r="S97" s="191"/>
      <c r="T97" s="193">
        <f>T98+T160+T196+T405+T497+T514</f>
        <v>87.977185980000002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4" t="s">
        <v>77</v>
      </c>
      <c r="AT97" s="195" t="s">
        <v>71</v>
      </c>
      <c r="AU97" s="195" t="s">
        <v>72</v>
      </c>
      <c r="AY97" s="194" t="s">
        <v>124</v>
      </c>
      <c r="BK97" s="196">
        <f>BK98+BK160+BK196+BK405+BK497+BK514</f>
        <v>0</v>
      </c>
    </row>
    <row r="98" s="12" customFormat="1" ht="22.8" customHeight="1">
      <c r="A98" s="12"/>
      <c r="B98" s="183"/>
      <c r="C98" s="184"/>
      <c r="D98" s="185" t="s">
        <v>71</v>
      </c>
      <c r="E98" s="197" t="s">
        <v>77</v>
      </c>
      <c r="F98" s="197" t="s">
        <v>125</v>
      </c>
      <c r="G98" s="184"/>
      <c r="H98" s="184"/>
      <c r="I98" s="187"/>
      <c r="J98" s="198">
        <f>BK98</f>
        <v>0</v>
      </c>
      <c r="K98" s="184"/>
      <c r="L98" s="189"/>
      <c r="M98" s="190"/>
      <c r="N98" s="191"/>
      <c r="O98" s="191"/>
      <c r="P98" s="192">
        <f>SUM(P99:P159)</f>
        <v>0</v>
      </c>
      <c r="Q98" s="191"/>
      <c r="R98" s="192">
        <f>SUM(R99:R159)</f>
        <v>63.439</v>
      </c>
      <c r="S98" s="191"/>
      <c r="T98" s="193">
        <f>SUM(T99:T159)</f>
        <v>15.418272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4" t="s">
        <v>77</v>
      </c>
      <c r="AT98" s="195" t="s">
        <v>71</v>
      </c>
      <c r="AU98" s="195" t="s">
        <v>77</v>
      </c>
      <c r="AY98" s="194" t="s">
        <v>124</v>
      </c>
      <c r="BK98" s="196">
        <f>SUM(BK99:BK159)</f>
        <v>0</v>
      </c>
    </row>
    <row r="99" s="2" customFormat="1" ht="24.15" customHeight="1">
      <c r="A99" s="40"/>
      <c r="B99" s="41"/>
      <c r="C99" s="199" t="s">
        <v>77</v>
      </c>
      <c r="D99" s="199" t="s">
        <v>126</v>
      </c>
      <c r="E99" s="200" t="s">
        <v>127</v>
      </c>
      <c r="F99" s="201" t="s">
        <v>128</v>
      </c>
      <c r="G99" s="202" t="s">
        <v>129</v>
      </c>
      <c r="H99" s="203">
        <v>48.792000000000002</v>
      </c>
      <c r="I99" s="204"/>
      <c r="J99" s="205">
        <f>ROUND(I99*H99,2)</f>
        <v>0</v>
      </c>
      <c r="K99" s="201" t="s">
        <v>130</v>
      </c>
      <c r="L99" s="46"/>
      <c r="M99" s="206" t="s">
        <v>19</v>
      </c>
      <c r="N99" s="207" t="s">
        <v>43</v>
      </c>
      <c r="O99" s="86"/>
      <c r="P99" s="208">
        <f>O99*H99</f>
        <v>0</v>
      </c>
      <c r="Q99" s="208">
        <v>0</v>
      </c>
      <c r="R99" s="208">
        <f>Q99*H99</f>
        <v>0</v>
      </c>
      <c r="S99" s="208">
        <v>0.316</v>
      </c>
      <c r="T99" s="209">
        <f>S99*H99</f>
        <v>15.418272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0" t="s">
        <v>131</v>
      </c>
      <c r="AT99" s="210" t="s">
        <v>126</v>
      </c>
      <c r="AU99" s="210" t="s">
        <v>79</v>
      </c>
      <c r="AY99" s="19" t="s">
        <v>124</v>
      </c>
      <c r="BE99" s="211">
        <f>IF(N99="základní",J99,0)</f>
        <v>0</v>
      </c>
      <c r="BF99" s="211">
        <f>IF(N99="snížená",J99,0)</f>
        <v>0</v>
      </c>
      <c r="BG99" s="211">
        <f>IF(N99="zákl. přenesená",J99,0)</f>
        <v>0</v>
      </c>
      <c r="BH99" s="211">
        <f>IF(N99="sníž. přenesená",J99,0)</f>
        <v>0</v>
      </c>
      <c r="BI99" s="211">
        <f>IF(N99="nulová",J99,0)</f>
        <v>0</v>
      </c>
      <c r="BJ99" s="19" t="s">
        <v>77</v>
      </c>
      <c r="BK99" s="211">
        <f>ROUND(I99*H99,2)</f>
        <v>0</v>
      </c>
      <c r="BL99" s="19" t="s">
        <v>131</v>
      </c>
      <c r="BM99" s="210" t="s">
        <v>132</v>
      </c>
    </row>
    <row r="100" s="2" customFormat="1">
      <c r="A100" s="40"/>
      <c r="B100" s="41"/>
      <c r="C100" s="42"/>
      <c r="D100" s="212" t="s">
        <v>133</v>
      </c>
      <c r="E100" s="42"/>
      <c r="F100" s="213" t="s">
        <v>134</v>
      </c>
      <c r="G100" s="42"/>
      <c r="H100" s="42"/>
      <c r="I100" s="214"/>
      <c r="J100" s="42"/>
      <c r="K100" s="42"/>
      <c r="L100" s="46"/>
      <c r="M100" s="215"/>
      <c r="N100" s="216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133</v>
      </c>
      <c r="AU100" s="19" t="s">
        <v>79</v>
      </c>
    </row>
    <row r="101" s="2" customFormat="1">
      <c r="A101" s="40"/>
      <c r="B101" s="41"/>
      <c r="C101" s="42"/>
      <c r="D101" s="217" t="s">
        <v>135</v>
      </c>
      <c r="E101" s="42"/>
      <c r="F101" s="218" t="s">
        <v>136</v>
      </c>
      <c r="G101" s="42"/>
      <c r="H101" s="42"/>
      <c r="I101" s="214"/>
      <c r="J101" s="42"/>
      <c r="K101" s="42"/>
      <c r="L101" s="46"/>
      <c r="M101" s="215"/>
      <c r="N101" s="216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135</v>
      </c>
      <c r="AU101" s="19" t="s">
        <v>79</v>
      </c>
    </row>
    <row r="102" s="13" customFormat="1">
      <c r="A102" s="13"/>
      <c r="B102" s="219"/>
      <c r="C102" s="220"/>
      <c r="D102" s="212" t="s">
        <v>137</v>
      </c>
      <c r="E102" s="221" t="s">
        <v>19</v>
      </c>
      <c r="F102" s="222" t="s">
        <v>138</v>
      </c>
      <c r="G102" s="220"/>
      <c r="H102" s="223">
        <v>12.24</v>
      </c>
      <c r="I102" s="224"/>
      <c r="J102" s="220"/>
      <c r="K102" s="220"/>
      <c r="L102" s="225"/>
      <c r="M102" s="226"/>
      <c r="N102" s="227"/>
      <c r="O102" s="227"/>
      <c r="P102" s="227"/>
      <c r="Q102" s="227"/>
      <c r="R102" s="227"/>
      <c r="S102" s="227"/>
      <c r="T102" s="22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9" t="s">
        <v>137</v>
      </c>
      <c r="AU102" s="229" t="s">
        <v>79</v>
      </c>
      <c r="AV102" s="13" t="s">
        <v>79</v>
      </c>
      <c r="AW102" s="13" t="s">
        <v>33</v>
      </c>
      <c r="AX102" s="13" t="s">
        <v>72</v>
      </c>
      <c r="AY102" s="229" t="s">
        <v>124</v>
      </c>
    </row>
    <row r="103" s="13" customFormat="1">
      <c r="A103" s="13"/>
      <c r="B103" s="219"/>
      <c r="C103" s="220"/>
      <c r="D103" s="212" t="s">
        <v>137</v>
      </c>
      <c r="E103" s="221" t="s">
        <v>19</v>
      </c>
      <c r="F103" s="222" t="s">
        <v>139</v>
      </c>
      <c r="G103" s="220"/>
      <c r="H103" s="223">
        <v>36.552</v>
      </c>
      <c r="I103" s="224"/>
      <c r="J103" s="220"/>
      <c r="K103" s="220"/>
      <c r="L103" s="225"/>
      <c r="M103" s="226"/>
      <c r="N103" s="227"/>
      <c r="O103" s="227"/>
      <c r="P103" s="227"/>
      <c r="Q103" s="227"/>
      <c r="R103" s="227"/>
      <c r="S103" s="227"/>
      <c r="T103" s="22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9" t="s">
        <v>137</v>
      </c>
      <c r="AU103" s="229" t="s">
        <v>79</v>
      </c>
      <c r="AV103" s="13" t="s">
        <v>79</v>
      </c>
      <c r="AW103" s="13" t="s">
        <v>33</v>
      </c>
      <c r="AX103" s="13" t="s">
        <v>72</v>
      </c>
      <c r="AY103" s="229" t="s">
        <v>124</v>
      </c>
    </row>
    <row r="104" s="14" customFormat="1">
      <c r="A104" s="14"/>
      <c r="B104" s="230"/>
      <c r="C104" s="231"/>
      <c r="D104" s="212" t="s">
        <v>137</v>
      </c>
      <c r="E104" s="232" t="s">
        <v>19</v>
      </c>
      <c r="F104" s="233" t="s">
        <v>140</v>
      </c>
      <c r="G104" s="231"/>
      <c r="H104" s="234">
        <v>48.792000000000002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0" t="s">
        <v>137</v>
      </c>
      <c r="AU104" s="240" t="s">
        <v>79</v>
      </c>
      <c r="AV104" s="14" t="s">
        <v>131</v>
      </c>
      <c r="AW104" s="14" t="s">
        <v>33</v>
      </c>
      <c r="AX104" s="14" t="s">
        <v>77</v>
      </c>
      <c r="AY104" s="240" t="s">
        <v>124</v>
      </c>
    </row>
    <row r="105" s="2" customFormat="1" ht="37.8" customHeight="1">
      <c r="A105" s="40"/>
      <c r="B105" s="41"/>
      <c r="C105" s="199" t="s">
        <v>79</v>
      </c>
      <c r="D105" s="199" t="s">
        <v>126</v>
      </c>
      <c r="E105" s="200" t="s">
        <v>141</v>
      </c>
      <c r="F105" s="201" t="s">
        <v>142</v>
      </c>
      <c r="G105" s="202" t="s">
        <v>143</v>
      </c>
      <c r="H105" s="203">
        <v>48.792000000000002</v>
      </c>
      <c r="I105" s="204"/>
      <c r="J105" s="205">
        <f>ROUND(I105*H105,2)</f>
        <v>0</v>
      </c>
      <c r="K105" s="201" t="s">
        <v>130</v>
      </c>
      <c r="L105" s="46"/>
      <c r="M105" s="206" t="s">
        <v>19</v>
      </c>
      <c r="N105" s="207" t="s">
        <v>43</v>
      </c>
      <c r="O105" s="86"/>
      <c r="P105" s="208">
        <f>O105*H105</f>
        <v>0</v>
      </c>
      <c r="Q105" s="208">
        <v>0</v>
      </c>
      <c r="R105" s="208">
        <f>Q105*H105</f>
        <v>0</v>
      </c>
      <c r="S105" s="208">
        <v>0</v>
      </c>
      <c r="T105" s="209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0" t="s">
        <v>131</v>
      </c>
      <c r="AT105" s="210" t="s">
        <v>126</v>
      </c>
      <c r="AU105" s="210" t="s">
        <v>79</v>
      </c>
      <c r="AY105" s="19" t="s">
        <v>124</v>
      </c>
      <c r="BE105" s="211">
        <f>IF(N105="základní",J105,0)</f>
        <v>0</v>
      </c>
      <c r="BF105" s="211">
        <f>IF(N105="snížená",J105,0)</f>
        <v>0</v>
      </c>
      <c r="BG105" s="211">
        <f>IF(N105="zákl. přenesená",J105,0)</f>
        <v>0</v>
      </c>
      <c r="BH105" s="211">
        <f>IF(N105="sníž. přenesená",J105,0)</f>
        <v>0</v>
      </c>
      <c r="BI105" s="211">
        <f>IF(N105="nulová",J105,0)</f>
        <v>0</v>
      </c>
      <c r="BJ105" s="19" t="s">
        <v>77</v>
      </c>
      <c r="BK105" s="211">
        <f>ROUND(I105*H105,2)</f>
        <v>0</v>
      </c>
      <c r="BL105" s="19" t="s">
        <v>131</v>
      </c>
      <c r="BM105" s="210" t="s">
        <v>144</v>
      </c>
    </row>
    <row r="106" s="2" customFormat="1">
      <c r="A106" s="40"/>
      <c r="B106" s="41"/>
      <c r="C106" s="42"/>
      <c r="D106" s="212" t="s">
        <v>133</v>
      </c>
      <c r="E106" s="42"/>
      <c r="F106" s="213" t="s">
        <v>145</v>
      </c>
      <c r="G106" s="42"/>
      <c r="H106" s="42"/>
      <c r="I106" s="214"/>
      <c r="J106" s="42"/>
      <c r="K106" s="42"/>
      <c r="L106" s="46"/>
      <c r="M106" s="215"/>
      <c r="N106" s="216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133</v>
      </c>
      <c r="AU106" s="19" t="s">
        <v>79</v>
      </c>
    </row>
    <row r="107" s="2" customFormat="1">
      <c r="A107" s="40"/>
      <c r="B107" s="41"/>
      <c r="C107" s="42"/>
      <c r="D107" s="217" t="s">
        <v>135</v>
      </c>
      <c r="E107" s="42"/>
      <c r="F107" s="218" t="s">
        <v>146</v>
      </c>
      <c r="G107" s="42"/>
      <c r="H107" s="42"/>
      <c r="I107" s="214"/>
      <c r="J107" s="42"/>
      <c r="K107" s="42"/>
      <c r="L107" s="46"/>
      <c r="M107" s="215"/>
      <c r="N107" s="216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135</v>
      </c>
      <c r="AU107" s="19" t="s">
        <v>79</v>
      </c>
    </row>
    <row r="108" s="13" customFormat="1">
      <c r="A108" s="13"/>
      <c r="B108" s="219"/>
      <c r="C108" s="220"/>
      <c r="D108" s="212" t="s">
        <v>137</v>
      </c>
      <c r="E108" s="221" t="s">
        <v>19</v>
      </c>
      <c r="F108" s="222" t="s">
        <v>147</v>
      </c>
      <c r="G108" s="220"/>
      <c r="H108" s="223">
        <v>12.24</v>
      </c>
      <c r="I108" s="224"/>
      <c r="J108" s="220"/>
      <c r="K108" s="220"/>
      <c r="L108" s="225"/>
      <c r="M108" s="226"/>
      <c r="N108" s="227"/>
      <c r="O108" s="227"/>
      <c r="P108" s="227"/>
      <c r="Q108" s="227"/>
      <c r="R108" s="227"/>
      <c r="S108" s="227"/>
      <c r="T108" s="22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9" t="s">
        <v>137</v>
      </c>
      <c r="AU108" s="229" t="s">
        <v>79</v>
      </c>
      <c r="AV108" s="13" t="s">
        <v>79</v>
      </c>
      <c r="AW108" s="13" t="s">
        <v>33</v>
      </c>
      <c r="AX108" s="13" t="s">
        <v>72</v>
      </c>
      <c r="AY108" s="229" t="s">
        <v>124</v>
      </c>
    </row>
    <row r="109" s="13" customFormat="1">
      <c r="A109" s="13"/>
      <c r="B109" s="219"/>
      <c r="C109" s="220"/>
      <c r="D109" s="212" t="s">
        <v>137</v>
      </c>
      <c r="E109" s="221" t="s">
        <v>19</v>
      </c>
      <c r="F109" s="222" t="s">
        <v>148</v>
      </c>
      <c r="G109" s="220"/>
      <c r="H109" s="223">
        <v>36.552</v>
      </c>
      <c r="I109" s="224"/>
      <c r="J109" s="220"/>
      <c r="K109" s="220"/>
      <c r="L109" s="225"/>
      <c r="M109" s="226"/>
      <c r="N109" s="227"/>
      <c r="O109" s="227"/>
      <c r="P109" s="227"/>
      <c r="Q109" s="227"/>
      <c r="R109" s="227"/>
      <c r="S109" s="227"/>
      <c r="T109" s="22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9" t="s">
        <v>137</v>
      </c>
      <c r="AU109" s="229" t="s">
        <v>79</v>
      </c>
      <c r="AV109" s="13" t="s">
        <v>79</v>
      </c>
      <c r="AW109" s="13" t="s">
        <v>33</v>
      </c>
      <c r="AX109" s="13" t="s">
        <v>72</v>
      </c>
      <c r="AY109" s="229" t="s">
        <v>124</v>
      </c>
    </row>
    <row r="110" s="14" customFormat="1">
      <c r="A110" s="14"/>
      <c r="B110" s="230"/>
      <c r="C110" s="231"/>
      <c r="D110" s="212" t="s">
        <v>137</v>
      </c>
      <c r="E110" s="232" t="s">
        <v>19</v>
      </c>
      <c r="F110" s="233" t="s">
        <v>140</v>
      </c>
      <c r="G110" s="231"/>
      <c r="H110" s="234">
        <v>48.792000000000002</v>
      </c>
      <c r="I110" s="235"/>
      <c r="J110" s="231"/>
      <c r="K110" s="231"/>
      <c r="L110" s="236"/>
      <c r="M110" s="237"/>
      <c r="N110" s="238"/>
      <c r="O110" s="238"/>
      <c r="P110" s="238"/>
      <c r="Q110" s="238"/>
      <c r="R110" s="238"/>
      <c r="S110" s="238"/>
      <c r="T110" s="23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0" t="s">
        <v>137</v>
      </c>
      <c r="AU110" s="240" t="s">
        <v>79</v>
      </c>
      <c r="AV110" s="14" t="s">
        <v>131</v>
      </c>
      <c r="AW110" s="14" t="s">
        <v>33</v>
      </c>
      <c r="AX110" s="14" t="s">
        <v>77</v>
      </c>
      <c r="AY110" s="240" t="s">
        <v>124</v>
      </c>
    </row>
    <row r="111" s="2" customFormat="1" ht="37.8" customHeight="1">
      <c r="A111" s="40"/>
      <c r="B111" s="41"/>
      <c r="C111" s="199" t="s">
        <v>149</v>
      </c>
      <c r="D111" s="199" t="s">
        <v>126</v>
      </c>
      <c r="E111" s="200" t="s">
        <v>150</v>
      </c>
      <c r="F111" s="201" t="s">
        <v>151</v>
      </c>
      <c r="G111" s="202" t="s">
        <v>143</v>
      </c>
      <c r="H111" s="203">
        <v>48.792000000000002</v>
      </c>
      <c r="I111" s="204"/>
      <c r="J111" s="205">
        <f>ROUND(I111*H111,2)</f>
        <v>0</v>
      </c>
      <c r="K111" s="201" t="s">
        <v>130</v>
      </c>
      <c r="L111" s="46"/>
      <c r="M111" s="206" t="s">
        <v>19</v>
      </c>
      <c r="N111" s="207" t="s">
        <v>43</v>
      </c>
      <c r="O111" s="86"/>
      <c r="P111" s="208">
        <f>O111*H111</f>
        <v>0</v>
      </c>
      <c r="Q111" s="208">
        <v>0</v>
      </c>
      <c r="R111" s="208">
        <f>Q111*H111</f>
        <v>0</v>
      </c>
      <c r="S111" s="208">
        <v>0</v>
      </c>
      <c r="T111" s="209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0" t="s">
        <v>131</v>
      </c>
      <c r="AT111" s="210" t="s">
        <v>126</v>
      </c>
      <c r="AU111" s="210" t="s">
        <v>79</v>
      </c>
      <c r="AY111" s="19" t="s">
        <v>124</v>
      </c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19" t="s">
        <v>77</v>
      </c>
      <c r="BK111" s="211">
        <f>ROUND(I111*H111,2)</f>
        <v>0</v>
      </c>
      <c r="BL111" s="19" t="s">
        <v>131</v>
      </c>
      <c r="BM111" s="210" t="s">
        <v>152</v>
      </c>
    </row>
    <row r="112" s="2" customFormat="1">
      <c r="A112" s="40"/>
      <c r="B112" s="41"/>
      <c r="C112" s="42"/>
      <c r="D112" s="212" t="s">
        <v>133</v>
      </c>
      <c r="E112" s="42"/>
      <c r="F112" s="213" t="s">
        <v>153</v>
      </c>
      <c r="G112" s="42"/>
      <c r="H112" s="42"/>
      <c r="I112" s="214"/>
      <c r="J112" s="42"/>
      <c r="K112" s="42"/>
      <c r="L112" s="46"/>
      <c r="M112" s="215"/>
      <c r="N112" s="216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133</v>
      </c>
      <c r="AU112" s="19" t="s">
        <v>79</v>
      </c>
    </row>
    <row r="113" s="2" customFormat="1">
      <c r="A113" s="40"/>
      <c r="B113" s="41"/>
      <c r="C113" s="42"/>
      <c r="D113" s="217" t="s">
        <v>135</v>
      </c>
      <c r="E113" s="42"/>
      <c r="F113" s="218" t="s">
        <v>154</v>
      </c>
      <c r="G113" s="42"/>
      <c r="H113" s="42"/>
      <c r="I113" s="214"/>
      <c r="J113" s="42"/>
      <c r="K113" s="42"/>
      <c r="L113" s="46"/>
      <c r="M113" s="215"/>
      <c r="N113" s="216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135</v>
      </c>
      <c r="AU113" s="19" t="s">
        <v>79</v>
      </c>
    </row>
    <row r="114" s="2" customFormat="1" ht="37.8" customHeight="1">
      <c r="A114" s="40"/>
      <c r="B114" s="41"/>
      <c r="C114" s="199" t="s">
        <v>131</v>
      </c>
      <c r="D114" s="199" t="s">
        <v>126</v>
      </c>
      <c r="E114" s="200" t="s">
        <v>155</v>
      </c>
      <c r="F114" s="201" t="s">
        <v>156</v>
      </c>
      <c r="G114" s="202" t="s">
        <v>143</v>
      </c>
      <c r="H114" s="203">
        <v>243.95500000000001</v>
      </c>
      <c r="I114" s="204"/>
      <c r="J114" s="205">
        <f>ROUND(I114*H114,2)</f>
        <v>0</v>
      </c>
      <c r="K114" s="201" t="s">
        <v>130</v>
      </c>
      <c r="L114" s="46"/>
      <c r="M114" s="206" t="s">
        <v>19</v>
      </c>
      <c r="N114" s="207" t="s">
        <v>43</v>
      </c>
      <c r="O114" s="86"/>
      <c r="P114" s="208">
        <f>O114*H114</f>
        <v>0</v>
      </c>
      <c r="Q114" s="208">
        <v>0</v>
      </c>
      <c r="R114" s="208">
        <f>Q114*H114</f>
        <v>0</v>
      </c>
      <c r="S114" s="208">
        <v>0</v>
      </c>
      <c r="T114" s="209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0" t="s">
        <v>131</v>
      </c>
      <c r="AT114" s="210" t="s">
        <v>126</v>
      </c>
      <c r="AU114" s="210" t="s">
        <v>79</v>
      </c>
      <c r="AY114" s="19" t="s">
        <v>124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19" t="s">
        <v>77</v>
      </c>
      <c r="BK114" s="211">
        <f>ROUND(I114*H114,2)</f>
        <v>0</v>
      </c>
      <c r="BL114" s="19" t="s">
        <v>131</v>
      </c>
      <c r="BM114" s="210" t="s">
        <v>157</v>
      </c>
    </row>
    <row r="115" s="2" customFormat="1">
      <c r="A115" s="40"/>
      <c r="B115" s="41"/>
      <c r="C115" s="42"/>
      <c r="D115" s="212" t="s">
        <v>133</v>
      </c>
      <c r="E115" s="42"/>
      <c r="F115" s="213" t="s">
        <v>158</v>
      </c>
      <c r="G115" s="42"/>
      <c r="H115" s="42"/>
      <c r="I115" s="214"/>
      <c r="J115" s="42"/>
      <c r="K115" s="42"/>
      <c r="L115" s="46"/>
      <c r="M115" s="215"/>
      <c r="N115" s="216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133</v>
      </c>
      <c r="AU115" s="19" t="s">
        <v>79</v>
      </c>
    </row>
    <row r="116" s="2" customFormat="1">
      <c r="A116" s="40"/>
      <c r="B116" s="41"/>
      <c r="C116" s="42"/>
      <c r="D116" s="217" t="s">
        <v>135</v>
      </c>
      <c r="E116" s="42"/>
      <c r="F116" s="218" t="s">
        <v>159</v>
      </c>
      <c r="G116" s="42"/>
      <c r="H116" s="42"/>
      <c r="I116" s="214"/>
      <c r="J116" s="42"/>
      <c r="K116" s="42"/>
      <c r="L116" s="46"/>
      <c r="M116" s="215"/>
      <c r="N116" s="216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135</v>
      </c>
      <c r="AU116" s="19" t="s">
        <v>79</v>
      </c>
    </row>
    <row r="117" s="13" customFormat="1">
      <c r="A117" s="13"/>
      <c r="B117" s="219"/>
      <c r="C117" s="220"/>
      <c r="D117" s="212" t="s">
        <v>137</v>
      </c>
      <c r="E117" s="221" t="s">
        <v>19</v>
      </c>
      <c r="F117" s="222" t="s">
        <v>160</v>
      </c>
      <c r="G117" s="220"/>
      <c r="H117" s="223">
        <v>243.95500000000001</v>
      </c>
      <c r="I117" s="224"/>
      <c r="J117" s="220"/>
      <c r="K117" s="220"/>
      <c r="L117" s="225"/>
      <c r="M117" s="226"/>
      <c r="N117" s="227"/>
      <c r="O117" s="227"/>
      <c r="P117" s="227"/>
      <c r="Q117" s="227"/>
      <c r="R117" s="227"/>
      <c r="S117" s="227"/>
      <c r="T117" s="22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9" t="s">
        <v>137</v>
      </c>
      <c r="AU117" s="229" t="s">
        <v>79</v>
      </c>
      <c r="AV117" s="13" t="s">
        <v>79</v>
      </c>
      <c r="AW117" s="13" t="s">
        <v>33</v>
      </c>
      <c r="AX117" s="13" t="s">
        <v>77</v>
      </c>
      <c r="AY117" s="229" t="s">
        <v>124</v>
      </c>
    </row>
    <row r="118" s="2" customFormat="1" ht="37.8" customHeight="1">
      <c r="A118" s="40"/>
      <c r="B118" s="41"/>
      <c r="C118" s="199" t="s">
        <v>161</v>
      </c>
      <c r="D118" s="199" t="s">
        <v>126</v>
      </c>
      <c r="E118" s="200" t="s">
        <v>162</v>
      </c>
      <c r="F118" s="201" t="s">
        <v>163</v>
      </c>
      <c r="G118" s="202" t="s">
        <v>143</v>
      </c>
      <c r="H118" s="203">
        <v>48.792000000000002</v>
      </c>
      <c r="I118" s="204"/>
      <c r="J118" s="205">
        <f>ROUND(I118*H118,2)</f>
        <v>0</v>
      </c>
      <c r="K118" s="201" t="s">
        <v>130</v>
      </c>
      <c r="L118" s="46"/>
      <c r="M118" s="206" t="s">
        <v>19</v>
      </c>
      <c r="N118" s="207" t="s">
        <v>43</v>
      </c>
      <c r="O118" s="86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0" t="s">
        <v>131</v>
      </c>
      <c r="AT118" s="210" t="s">
        <v>126</v>
      </c>
      <c r="AU118" s="210" t="s">
        <v>79</v>
      </c>
      <c r="AY118" s="19" t="s">
        <v>124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9" t="s">
        <v>77</v>
      </c>
      <c r="BK118" s="211">
        <f>ROUND(I118*H118,2)</f>
        <v>0</v>
      </c>
      <c r="BL118" s="19" t="s">
        <v>131</v>
      </c>
      <c r="BM118" s="210" t="s">
        <v>164</v>
      </c>
    </row>
    <row r="119" s="2" customFormat="1">
      <c r="A119" s="40"/>
      <c r="B119" s="41"/>
      <c r="C119" s="42"/>
      <c r="D119" s="212" t="s">
        <v>133</v>
      </c>
      <c r="E119" s="42"/>
      <c r="F119" s="213" t="s">
        <v>165</v>
      </c>
      <c r="G119" s="42"/>
      <c r="H119" s="42"/>
      <c r="I119" s="214"/>
      <c r="J119" s="42"/>
      <c r="K119" s="42"/>
      <c r="L119" s="46"/>
      <c r="M119" s="215"/>
      <c r="N119" s="216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133</v>
      </c>
      <c r="AU119" s="19" t="s">
        <v>79</v>
      </c>
    </row>
    <row r="120" s="2" customFormat="1">
      <c r="A120" s="40"/>
      <c r="B120" s="41"/>
      <c r="C120" s="42"/>
      <c r="D120" s="217" t="s">
        <v>135</v>
      </c>
      <c r="E120" s="42"/>
      <c r="F120" s="218" t="s">
        <v>166</v>
      </c>
      <c r="G120" s="42"/>
      <c r="H120" s="42"/>
      <c r="I120" s="214"/>
      <c r="J120" s="42"/>
      <c r="K120" s="42"/>
      <c r="L120" s="46"/>
      <c r="M120" s="215"/>
      <c r="N120" s="216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135</v>
      </c>
      <c r="AU120" s="19" t="s">
        <v>79</v>
      </c>
    </row>
    <row r="121" s="2" customFormat="1" ht="37.8" customHeight="1">
      <c r="A121" s="40"/>
      <c r="B121" s="41"/>
      <c r="C121" s="199" t="s">
        <v>167</v>
      </c>
      <c r="D121" s="199" t="s">
        <v>126</v>
      </c>
      <c r="E121" s="200" t="s">
        <v>168</v>
      </c>
      <c r="F121" s="201" t="s">
        <v>169</v>
      </c>
      <c r="G121" s="202" t="s">
        <v>143</v>
      </c>
      <c r="H121" s="203">
        <v>292.74599999999998</v>
      </c>
      <c r="I121" s="204"/>
      <c r="J121" s="205">
        <f>ROUND(I121*H121,2)</f>
        <v>0</v>
      </c>
      <c r="K121" s="201" t="s">
        <v>130</v>
      </c>
      <c r="L121" s="46"/>
      <c r="M121" s="206" t="s">
        <v>19</v>
      </c>
      <c r="N121" s="207" t="s">
        <v>43</v>
      </c>
      <c r="O121" s="86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0" t="s">
        <v>131</v>
      </c>
      <c r="AT121" s="210" t="s">
        <v>126</v>
      </c>
      <c r="AU121" s="210" t="s">
        <v>79</v>
      </c>
      <c r="AY121" s="19" t="s">
        <v>124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19" t="s">
        <v>77</v>
      </c>
      <c r="BK121" s="211">
        <f>ROUND(I121*H121,2)</f>
        <v>0</v>
      </c>
      <c r="BL121" s="19" t="s">
        <v>131</v>
      </c>
      <c r="BM121" s="210" t="s">
        <v>170</v>
      </c>
    </row>
    <row r="122" s="2" customFormat="1">
      <c r="A122" s="40"/>
      <c r="B122" s="41"/>
      <c r="C122" s="42"/>
      <c r="D122" s="212" t="s">
        <v>133</v>
      </c>
      <c r="E122" s="42"/>
      <c r="F122" s="213" t="s">
        <v>171</v>
      </c>
      <c r="G122" s="42"/>
      <c r="H122" s="42"/>
      <c r="I122" s="214"/>
      <c r="J122" s="42"/>
      <c r="K122" s="42"/>
      <c r="L122" s="46"/>
      <c r="M122" s="215"/>
      <c r="N122" s="216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133</v>
      </c>
      <c r="AU122" s="19" t="s">
        <v>79</v>
      </c>
    </row>
    <row r="123" s="2" customFormat="1">
      <c r="A123" s="40"/>
      <c r="B123" s="41"/>
      <c r="C123" s="42"/>
      <c r="D123" s="217" t="s">
        <v>135</v>
      </c>
      <c r="E123" s="42"/>
      <c r="F123" s="218" t="s">
        <v>172</v>
      </c>
      <c r="G123" s="42"/>
      <c r="H123" s="42"/>
      <c r="I123" s="214"/>
      <c r="J123" s="42"/>
      <c r="K123" s="42"/>
      <c r="L123" s="46"/>
      <c r="M123" s="215"/>
      <c r="N123" s="216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135</v>
      </c>
      <c r="AU123" s="19" t="s">
        <v>79</v>
      </c>
    </row>
    <row r="124" s="13" customFormat="1">
      <c r="A124" s="13"/>
      <c r="B124" s="219"/>
      <c r="C124" s="220"/>
      <c r="D124" s="212" t="s">
        <v>137</v>
      </c>
      <c r="E124" s="221" t="s">
        <v>19</v>
      </c>
      <c r="F124" s="222" t="s">
        <v>173</v>
      </c>
      <c r="G124" s="220"/>
      <c r="H124" s="223">
        <v>292.74599999999998</v>
      </c>
      <c r="I124" s="224"/>
      <c r="J124" s="220"/>
      <c r="K124" s="220"/>
      <c r="L124" s="225"/>
      <c r="M124" s="226"/>
      <c r="N124" s="227"/>
      <c r="O124" s="227"/>
      <c r="P124" s="227"/>
      <c r="Q124" s="227"/>
      <c r="R124" s="227"/>
      <c r="S124" s="227"/>
      <c r="T124" s="22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9" t="s">
        <v>137</v>
      </c>
      <c r="AU124" s="229" t="s">
        <v>79</v>
      </c>
      <c r="AV124" s="13" t="s">
        <v>79</v>
      </c>
      <c r="AW124" s="13" t="s">
        <v>33</v>
      </c>
      <c r="AX124" s="13" t="s">
        <v>77</v>
      </c>
      <c r="AY124" s="229" t="s">
        <v>124</v>
      </c>
    </row>
    <row r="125" s="2" customFormat="1" ht="24.15" customHeight="1">
      <c r="A125" s="40"/>
      <c r="B125" s="41"/>
      <c r="C125" s="199" t="s">
        <v>174</v>
      </c>
      <c r="D125" s="199" t="s">
        <v>126</v>
      </c>
      <c r="E125" s="200" t="s">
        <v>175</v>
      </c>
      <c r="F125" s="201" t="s">
        <v>176</v>
      </c>
      <c r="G125" s="202" t="s">
        <v>143</v>
      </c>
      <c r="H125" s="203">
        <v>48.792000000000002</v>
      </c>
      <c r="I125" s="204"/>
      <c r="J125" s="205">
        <f>ROUND(I125*H125,2)</f>
        <v>0</v>
      </c>
      <c r="K125" s="201" t="s">
        <v>130</v>
      </c>
      <c r="L125" s="46"/>
      <c r="M125" s="206" t="s">
        <v>19</v>
      </c>
      <c r="N125" s="207" t="s">
        <v>43</v>
      </c>
      <c r="O125" s="86"/>
      <c r="P125" s="208">
        <f>O125*H125</f>
        <v>0</v>
      </c>
      <c r="Q125" s="208">
        <v>0</v>
      </c>
      <c r="R125" s="208">
        <f>Q125*H125</f>
        <v>0</v>
      </c>
      <c r="S125" s="208">
        <v>0</v>
      </c>
      <c r="T125" s="209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0" t="s">
        <v>131</v>
      </c>
      <c r="AT125" s="210" t="s">
        <v>126</v>
      </c>
      <c r="AU125" s="210" t="s">
        <v>79</v>
      </c>
      <c r="AY125" s="19" t="s">
        <v>124</v>
      </c>
      <c r="BE125" s="211">
        <f>IF(N125="základní",J125,0)</f>
        <v>0</v>
      </c>
      <c r="BF125" s="211">
        <f>IF(N125="snížená",J125,0)</f>
        <v>0</v>
      </c>
      <c r="BG125" s="211">
        <f>IF(N125="zákl. přenesená",J125,0)</f>
        <v>0</v>
      </c>
      <c r="BH125" s="211">
        <f>IF(N125="sníž. přenesená",J125,0)</f>
        <v>0</v>
      </c>
      <c r="BI125" s="211">
        <f>IF(N125="nulová",J125,0)</f>
        <v>0</v>
      </c>
      <c r="BJ125" s="19" t="s">
        <v>77</v>
      </c>
      <c r="BK125" s="211">
        <f>ROUND(I125*H125,2)</f>
        <v>0</v>
      </c>
      <c r="BL125" s="19" t="s">
        <v>131</v>
      </c>
      <c r="BM125" s="210" t="s">
        <v>177</v>
      </c>
    </row>
    <row r="126" s="2" customFormat="1">
      <c r="A126" s="40"/>
      <c r="B126" s="41"/>
      <c r="C126" s="42"/>
      <c r="D126" s="212" t="s">
        <v>133</v>
      </c>
      <c r="E126" s="42"/>
      <c r="F126" s="213" t="s">
        <v>178</v>
      </c>
      <c r="G126" s="42"/>
      <c r="H126" s="42"/>
      <c r="I126" s="214"/>
      <c r="J126" s="42"/>
      <c r="K126" s="42"/>
      <c r="L126" s="46"/>
      <c r="M126" s="215"/>
      <c r="N126" s="216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133</v>
      </c>
      <c r="AU126" s="19" t="s">
        <v>79</v>
      </c>
    </row>
    <row r="127" s="2" customFormat="1">
      <c r="A127" s="40"/>
      <c r="B127" s="41"/>
      <c r="C127" s="42"/>
      <c r="D127" s="217" t="s">
        <v>135</v>
      </c>
      <c r="E127" s="42"/>
      <c r="F127" s="218" t="s">
        <v>179</v>
      </c>
      <c r="G127" s="42"/>
      <c r="H127" s="42"/>
      <c r="I127" s="214"/>
      <c r="J127" s="42"/>
      <c r="K127" s="42"/>
      <c r="L127" s="46"/>
      <c r="M127" s="215"/>
      <c r="N127" s="216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135</v>
      </c>
      <c r="AU127" s="19" t="s">
        <v>79</v>
      </c>
    </row>
    <row r="128" s="2" customFormat="1" ht="33" customHeight="1">
      <c r="A128" s="40"/>
      <c r="B128" s="41"/>
      <c r="C128" s="199" t="s">
        <v>180</v>
      </c>
      <c r="D128" s="199" t="s">
        <v>126</v>
      </c>
      <c r="E128" s="200" t="s">
        <v>181</v>
      </c>
      <c r="F128" s="201" t="s">
        <v>182</v>
      </c>
      <c r="G128" s="202" t="s">
        <v>183</v>
      </c>
      <c r="H128" s="203">
        <v>92.704999999999998</v>
      </c>
      <c r="I128" s="204"/>
      <c r="J128" s="205">
        <f>ROUND(I128*H128,2)</f>
        <v>0</v>
      </c>
      <c r="K128" s="201" t="s">
        <v>130</v>
      </c>
      <c r="L128" s="46"/>
      <c r="M128" s="206" t="s">
        <v>19</v>
      </c>
      <c r="N128" s="207" t="s">
        <v>43</v>
      </c>
      <c r="O128" s="86"/>
      <c r="P128" s="208">
        <f>O128*H128</f>
        <v>0</v>
      </c>
      <c r="Q128" s="208">
        <v>0</v>
      </c>
      <c r="R128" s="208">
        <f>Q128*H128</f>
        <v>0</v>
      </c>
      <c r="S128" s="208">
        <v>0</v>
      </c>
      <c r="T128" s="209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0" t="s">
        <v>131</v>
      </c>
      <c r="AT128" s="210" t="s">
        <v>126</v>
      </c>
      <c r="AU128" s="210" t="s">
        <v>79</v>
      </c>
      <c r="AY128" s="19" t="s">
        <v>124</v>
      </c>
      <c r="BE128" s="211">
        <f>IF(N128="základní",J128,0)</f>
        <v>0</v>
      </c>
      <c r="BF128" s="211">
        <f>IF(N128="snížená",J128,0)</f>
        <v>0</v>
      </c>
      <c r="BG128" s="211">
        <f>IF(N128="zákl. přenesená",J128,0)</f>
        <v>0</v>
      </c>
      <c r="BH128" s="211">
        <f>IF(N128="sníž. přenesená",J128,0)</f>
        <v>0</v>
      </c>
      <c r="BI128" s="211">
        <f>IF(N128="nulová",J128,0)</f>
        <v>0</v>
      </c>
      <c r="BJ128" s="19" t="s">
        <v>77</v>
      </c>
      <c r="BK128" s="211">
        <f>ROUND(I128*H128,2)</f>
        <v>0</v>
      </c>
      <c r="BL128" s="19" t="s">
        <v>131</v>
      </c>
      <c r="BM128" s="210" t="s">
        <v>184</v>
      </c>
    </row>
    <row r="129" s="2" customFormat="1">
      <c r="A129" s="40"/>
      <c r="B129" s="41"/>
      <c r="C129" s="42"/>
      <c r="D129" s="212" t="s">
        <v>133</v>
      </c>
      <c r="E129" s="42"/>
      <c r="F129" s="213" t="s">
        <v>185</v>
      </c>
      <c r="G129" s="42"/>
      <c r="H129" s="42"/>
      <c r="I129" s="214"/>
      <c r="J129" s="42"/>
      <c r="K129" s="42"/>
      <c r="L129" s="46"/>
      <c r="M129" s="215"/>
      <c r="N129" s="216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133</v>
      </c>
      <c r="AU129" s="19" t="s">
        <v>79</v>
      </c>
    </row>
    <row r="130" s="2" customFormat="1">
      <c r="A130" s="40"/>
      <c r="B130" s="41"/>
      <c r="C130" s="42"/>
      <c r="D130" s="217" t="s">
        <v>135</v>
      </c>
      <c r="E130" s="42"/>
      <c r="F130" s="218" t="s">
        <v>186</v>
      </c>
      <c r="G130" s="42"/>
      <c r="H130" s="42"/>
      <c r="I130" s="214"/>
      <c r="J130" s="42"/>
      <c r="K130" s="42"/>
      <c r="L130" s="46"/>
      <c r="M130" s="215"/>
      <c r="N130" s="216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135</v>
      </c>
      <c r="AU130" s="19" t="s">
        <v>79</v>
      </c>
    </row>
    <row r="131" s="15" customFormat="1">
      <c r="A131" s="15"/>
      <c r="B131" s="241"/>
      <c r="C131" s="242"/>
      <c r="D131" s="212" t="s">
        <v>137</v>
      </c>
      <c r="E131" s="243" t="s">
        <v>19</v>
      </c>
      <c r="F131" s="244" t="s">
        <v>187</v>
      </c>
      <c r="G131" s="242"/>
      <c r="H131" s="243" t="s">
        <v>19</v>
      </c>
      <c r="I131" s="245"/>
      <c r="J131" s="242"/>
      <c r="K131" s="242"/>
      <c r="L131" s="246"/>
      <c r="M131" s="247"/>
      <c r="N131" s="248"/>
      <c r="O131" s="248"/>
      <c r="P131" s="248"/>
      <c r="Q131" s="248"/>
      <c r="R131" s="248"/>
      <c r="S131" s="248"/>
      <c r="T131" s="249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0" t="s">
        <v>137</v>
      </c>
      <c r="AU131" s="250" t="s">
        <v>79</v>
      </c>
      <c r="AV131" s="15" t="s">
        <v>77</v>
      </c>
      <c r="AW131" s="15" t="s">
        <v>33</v>
      </c>
      <c r="AX131" s="15" t="s">
        <v>72</v>
      </c>
      <c r="AY131" s="250" t="s">
        <v>124</v>
      </c>
    </row>
    <row r="132" s="13" customFormat="1">
      <c r="A132" s="13"/>
      <c r="B132" s="219"/>
      <c r="C132" s="220"/>
      <c r="D132" s="212" t="s">
        <v>137</v>
      </c>
      <c r="E132" s="221" t="s">
        <v>19</v>
      </c>
      <c r="F132" s="222" t="s">
        <v>188</v>
      </c>
      <c r="G132" s="220"/>
      <c r="H132" s="223">
        <v>92.704999999999998</v>
      </c>
      <c r="I132" s="224"/>
      <c r="J132" s="220"/>
      <c r="K132" s="220"/>
      <c r="L132" s="225"/>
      <c r="M132" s="226"/>
      <c r="N132" s="227"/>
      <c r="O132" s="227"/>
      <c r="P132" s="227"/>
      <c r="Q132" s="227"/>
      <c r="R132" s="227"/>
      <c r="S132" s="227"/>
      <c r="T132" s="22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29" t="s">
        <v>137</v>
      </c>
      <c r="AU132" s="229" t="s">
        <v>79</v>
      </c>
      <c r="AV132" s="13" t="s">
        <v>79</v>
      </c>
      <c r="AW132" s="13" t="s">
        <v>33</v>
      </c>
      <c r="AX132" s="13" t="s">
        <v>72</v>
      </c>
      <c r="AY132" s="229" t="s">
        <v>124</v>
      </c>
    </row>
    <row r="133" s="14" customFormat="1">
      <c r="A133" s="14"/>
      <c r="B133" s="230"/>
      <c r="C133" s="231"/>
      <c r="D133" s="212" t="s">
        <v>137</v>
      </c>
      <c r="E133" s="232" t="s">
        <v>19</v>
      </c>
      <c r="F133" s="233" t="s">
        <v>140</v>
      </c>
      <c r="G133" s="231"/>
      <c r="H133" s="234">
        <v>92.704999999999998</v>
      </c>
      <c r="I133" s="235"/>
      <c r="J133" s="231"/>
      <c r="K133" s="231"/>
      <c r="L133" s="236"/>
      <c r="M133" s="237"/>
      <c r="N133" s="238"/>
      <c r="O133" s="238"/>
      <c r="P133" s="238"/>
      <c r="Q133" s="238"/>
      <c r="R133" s="238"/>
      <c r="S133" s="238"/>
      <c r="T133" s="23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0" t="s">
        <v>137</v>
      </c>
      <c r="AU133" s="240" t="s">
        <v>79</v>
      </c>
      <c r="AV133" s="14" t="s">
        <v>131</v>
      </c>
      <c r="AW133" s="14" t="s">
        <v>33</v>
      </c>
      <c r="AX133" s="14" t="s">
        <v>77</v>
      </c>
      <c r="AY133" s="240" t="s">
        <v>124</v>
      </c>
    </row>
    <row r="134" s="2" customFormat="1" ht="16.5" customHeight="1">
      <c r="A134" s="40"/>
      <c r="B134" s="41"/>
      <c r="C134" s="199" t="s">
        <v>189</v>
      </c>
      <c r="D134" s="199" t="s">
        <v>126</v>
      </c>
      <c r="E134" s="200" t="s">
        <v>190</v>
      </c>
      <c r="F134" s="201" t="s">
        <v>191</v>
      </c>
      <c r="G134" s="202" t="s">
        <v>143</v>
      </c>
      <c r="H134" s="203">
        <v>48.792000000000002</v>
      </c>
      <c r="I134" s="204"/>
      <c r="J134" s="205">
        <f>ROUND(I134*H134,2)</f>
        <v>0</v>
      </c>
      <c r="K134" s="201" t="s">
        <v>130</v>
      </c>
      <c r="L134" s="46"/>
      <c r="M134" s="206" t="s">
        <v>19</v>
      </c>
      <c r="N134" s="207" t="s">
        <v>43</v>
      </c>
      <c r="O134" s="86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0" t="s">
        <v>131</v>
      </c>
      <c r="AT134" s="210" t="s">
        <v>126</v>
      </c>
      <c r="AU134" s="210" t="s">
        <v>79</v>
      </c>
      <c r="AY134" s="19" t="s">
        <v>124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19" t="s">
        <v>77</v>
      </c>
      <c r="BK134" s="211">
        <f>ROUND(I134*H134,2)</f>
        <v>0</v>
      </c>
      <c r="BL134" s="19" t="s">
        <v>131</v>
      </c>
      <c r="BM134" s="210" t="s">
        <v>192</v>
      </c>
    </row>
    <row r="135" s="2" customFormat="1">
      <c r="A135" s="40"/>
      <c r="B135" s="41"/>
      <c r="C135" s="42"/>
      <c r="D135" s="212" t="s">
        <v>133</v>
      </c>
      <c r="E135" s="42"/>
      <c r="F135" s="213" t="s">
        <v>193</v>
      </c>
      <c r="G135" s="42"/>
      <c r="H135" s="42"/>
      <c r="I135" s="214"/>
      <c r="J135" s="42"/>
      <c r="K135" s="42"/>
      <c r="L135" s="46"/>
      <c r="M135" s="215"/>
      <c r="N135" s="216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133</v>
      </c>
      <c r="AU135" s="19" t="s">
        <v>79</v>
      </c>
    </row>
    <row r="136" s="2" customFormat="1">
      <c r="A136" s="40"/>
      <c r="B136" s="41"/>
      <c r="C136" s="42"/>
      <c r="D136" s="217" t="s">
        <v>135</v>
      </c>
      <c r="E136" s="42"/>
      <c r="F136" s="218" t="s">
        <v>194</v>
      </c>
      <c r="G136" s="42"/>
      <c r="H136" s="42"/>
      <c r="I136" s="214"/>
      <c r="J136" s="42"/>
      <c r="K136" s="42"/>
      <c r="L136" s="46"/>
      <c r="M136" s="215"/>
      <c r="N136" s="216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135</v>
      </c>
      <c r="AU136" s="19" t="s">
        <v>79</v>
      </c>
    </row>
    <row r="137" s="2" customFormat="1" ht="24.15" customHeight="1">
      <c r="A137" s="40"/>
      <c r="B137" s="41"/>
      <c r="C137" s="199" t="s">
        <v>195</v>
      </c>
      <c r="D137" s="199" t="s">
        <v>126</v>
      </c>
      <c r="E137" s="200" t="s">
        <v>196</v>
      </c>
      <c r="F137" s="201" t="s">
        <v>197</v>
      </c>
      <c r="G137" s="202" t="s">
        <v>143</v>
      </c>
      <c r="H137" s="203">
        <v>36.732999999999997</v>
      </c>
      <c r="I137" s="204"/>
      <c r="J137" s="205">
        <f>ROUND(I137*H137,2)</f>
        <v>0</v>
      </c>
      <c r="K137" s="201" t="s">
        <v>130</v>
      </c>
      <c r="L137" s="46"/>
      <c r="M137" s="206" t="s">
        <v>19</v>
      </c>
      <c r="N137" s="207" t="s">
        <v>43</v>
      </c>
      <c r="O137" s="86"/>
      <c r="P137" s="208">
        <f>O137*H137</f>
        <v>0</v>
      </c>
      <c r="Q137" s="208">
        <v>0</v>
      </c>
      <c r="R137" s="208">
        <f>Q137*H137</f>
        <v>0</v>
      </c>
      <c r="S137" s="208">
        <v>0</v>
      </c>
      <c r="T137" s="20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0" t="s">
        <v>131</v>
      </c>
      <c r="AT137" s="210" t="s">
        <v>126</v>
      </c>
      <c r="AU137" s="210" t="s">
        <v>79</v>
      </c>
      <c r="AY137" s="19" t="s">
        <v>124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19" t="s">
        <v>77</v>
      </c>
      <c r="BK137" s="211">
        <f>ROUND(I137*H137,2)</f>
        <v>0</v>
      </c>
      <c r="BL137" s="19" t="s">
        <v>131</v>
      </c>
      <c r="BM137" s="210" t="s">
        <v>198</v>
      </c>
    </row>
    <row r="138" s="2" customFormat="1">
      <c r="A138" s="40"/>
      <c r="B138" s="41"/>
      <c r="C138" s="42"/>
      <c r="D138" s="212" t="s">
        <v>133</v>
      </c>
      <c r="E138" s="42"/>
      <c r="F138" s="213" t="s">
        <v>199</v>
      </c>
      <c r="G138" s="42"/>
      <c r="H138" s="42"/>
      <c r="I138" s="214"/>
      <c r="J138" s="42"/>
      <c r="K138" s="42"/>
      <c r="L138" s="46"/>
      <c r="M138" s="215"/>
      <c r="N138" s="216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133</v>
      </c>
      <c r="AU138" s="19" t="s">
        <v>79</v>
      </c>
    </row>
    <row r="139" s="2" customFormat="1">
      <c r="A139" s="40"/>
      <c r="B139" s="41"/>
      <c r="C139" s="42"/>
      <c r="D139" s="217" t="s">
        <v>135</v>
      </c>
      <c r="E139" s="42"/>
      <c r="F139" s="218" t="s">
        <v>200</v>
      </c>
      <c r="G139" s="42"/>
      <c r="H139" s="42"/>
      <c r="I139" s="214"/>
      <c r="J139" s="42"/>
      <c r="K139" s="42"/>
      <c r="L139" s="46"/>
      <c r="M139" s="215"/>
      <c r="N139" s="216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135</v>
      </c>
      <c r="AU139" s="19" t="s">
        <v>79</v>
      </c>
    </row>
    <row r="140" s="13" customFormat="1">
      <c r="A140" s="13"/>
      <c r="B140" s="219"/>
      <c r="C140" s="220"/>
      <c r="D140" s="212" t="s">
        <v>137</v>
      </c>
      <c r="E140" s="221" t="s">
        <v>19</v>
      </c>
      <c r="F140" s="222" t="s">
        <v>201</v>
      </c>
      <c r="G140" s="220"/>
      <c r="H140" s="223">
        <v>48.792000000000002</v>
      </c>
      <c r="I140" s="224"/>
      <c r="J140" s="220"/>
      <c r="K140" s="220"/>
      <c r="L140" s="225"/>
      <c r="M140" s="226"/>
      <c r="N140" s="227"/>
      <c r="O140" s="227"/>
      <c r="P140" s="227"/>
      <c r="Q140" s="227"/>
      <c r="R140" s="227"/>
      <c r="S140" s="227"/>
      <c r="T140" s="22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29" t="s">
        <v>137</v>
      </c>
      <c r="AU140" s="229" t="s">
        <v>79</v>
      </c>
      <c r="AV140" s="13" t="s">
        <v>79</v>
      </c>
      <c r="AW140" s="13" t="s">
        <v>33</v>
      </c>
      <c r="AX140" s="13" t="s">
        <v>72</v>
      </c>
      <c r="AY140" s="229" t="s">
        <v>124</v>
      </c>
    </row>
    <row r="141" s="13" customFormat="1">
      <c r="A141" s="13"/>
      <c r="B141" s="219"/>
      <c r="C141" s="220"/>
      <c r="D141" s="212" t="s">
        <v>137</v>
      </c>
      <c r="E141" s="221" t="s">
        <v>19</v>
      </c>
      <c r="F141" s="222" t="s">
        <v>202</v>
      </c>
      <c r="G141" s="220"/>
      <c r="H141" s="223">
        <v>-2.448</v>
      </c>
      <c r="I141" s="224"/>
      <c r="J141" s="220"/>
      <c r="K141" s="220"/>
      <c r="L141" s="225"/>
      <c r="M141" s="226"/>
      <c r="N141" s="227"/>
      <c r="O141" s="227"/>
      <c r="P141" s="227"/>
      <c r="Q141" s="227"/>
      <c r="R141" s="227"/>
      <c r="S141" s="227"/>
      <c r="T141" s="22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9" t="s">
        <v>137</v>
      </c>
      <c r="AU141" s="229" t="s">
        <v>79</v>
      </c>
      <c r="AV141" s="13" t="s">
        <v>79</v>
      </c>
      <c r="AW141" s="13" t="s">
        <v>33</v>
      </c>
      <c r="AX141" s="13" t="s">
        <v>72</v>
      </c>
      <c r="AY141" s="229" t="s">
        <v>124</v>
      </c>
    </row>
    <row r="142" s="13" customFormat="1">
      <c r="A142" s="13"/>
      <c r="B142" s="219"/>
      <c r="C142" s="220"/>
      <c r="D142" s="212" t="s">
        <v>137</v>
      </c>
      <c r="E142" s="221" t="s">
        <v>19</v>
      </c>
      <c r="F142" s="222" t="s">
        <v>203</v>
      </c>
      <c r="G142" s="220"/>
      <c r="H142" s="223">
        <v>-7.3099999999999996</v>
      </c>
      <c r="I142" s="224"/>
      <c r="J142" s="220"/>
      <c r="K142" s="220"/>
      <c r="L142" s="225"/>
      <c r="M142" s="226"/>
      <c r="N142" s="227"/>
      <c r="O142" s="227"/>
      <c r="P142" s="227"/>
      <c r="Q142" s="227"/>
      <c r="R142" s="227"/>
      <c r="S142" s="227"/>
      <c r="T142" s="22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9" t="s">
        <v>137</v>
      </c>
      <c r="AU142" s="229" t="s">
        <v>79</v>
      </c>
      <c r="AV142" s="13" t="s">
        <v>79</v>
      </c>
      <c r="AW142" s="13" t="s">
        <v>33</v>
      </c>
      <c r="AX142" s="13" t="s">
        <v>72</v>
      </c>
      <c r="AY142" s="229" t="s">
        <v>124</v>
      </c>
    </row>
    <row r="143" s="13" customFormat="1">
      <c r="A143" s="13"/>
      <c r="B143" s="219"/>
      <c r="C143" s="220"/>
      <c r="D143" s="212" t="s">
        <v>137</v>
      </c>
      <c r="E143" s="221" t="s">
        <v>19</v>
      </c>
      <c r="F143" s="222" t="s">
        <v>204</v>
      </c>
      <c r="G143" s="220"/>
      <c r="H143" s="223">
        <v>-1.714</v>
      </c>
      <c r="I143" s="224"/>
      <c r="J143" s="220"/>
      <c r="K143" s="220"/>
      <c r="L143" s="225"/>
      <c r="M143" s="226"/>
      <c r="N143" s="227"/>
      <c r="O143" s="227"/>
      <c r="P143" s="227"/>
      <c r="Q143" s="227"/>
      <c r="R143" s="227"/>
      <c r="S143" s="227"/>
      <c r="T143" s="22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29" t="s">
        <v>137</v>
      </c>
      <c r="AU143" s="229" t="s">
        <v>79</v>
      </c>
      <c r="AV143" s="13" t="s">
        <v>79</v>
      </c>
      <c r="AW143" s="13" t="s">
        <v>33</v>
      </c>
      <c r="AX143" s="13" t="s">
        <v>72</v>
      </c>
      <c r="AY143" s="229" t="s">
        <v>124</v>
      </c>
    </row>
    <row r="144" s="13" customFormat="1">
      <c r="A144" s="13"/>
      <c r="B144" s="219"/>
      <c r="C144" s="220"/>
      <c r="D144" s="212" t="s">
        <v>137</v>
      </c>
      <c r="E144" s="221" t="s">
        <v>19</v>
      </c>
      <c r="F144" s="222" t="s">
        <v>205</v>
      </c>
      <c r="G144" s="220"/>
      <c r="H144" s="223">
        <v>-5.117</v>
      </c>
      <c r="I144" s="224"/>
      <c r="J144" s="220"/>
      <c r="K144" s="220"/>
      <c r="L144" s="225"/>
      <c r="M144" s="226"/>
      <c r="N144" s="227"/>
      <c r="O144" s="227"/>
      <c r="P144" s="227"/>
      <c r="Q144" s="227"/>
      <c r="R144" s="227"/>
      <c r="S144" s="227"/>
      <c r="T144" s="22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9" t="s">
        <v>137</v>
      </c>
      <c r="AU144" s="229" t="s">
        <v>79</v>
      </c>
      <c r="AV144" s="13" t="s">
        <v>79</v>
      </c>
      <c r="AW144" s="13" t="s">
        <v>33</v>
      </c>
      <c r="AX144" s="13" t="s">
        <v>72</v>
      </c>
      <c r="AY144" s="229" t="s">
        <v>124</v>
      </c>
    </row>
    <row r="145" s="13" customFormat="1">
      <c r="A145" s="13"/>
      <c r="B145" s="219"/>
      <c r="C145" s="220"/>
      <c r="D145" s="212" t="s">
        <v>137</v>
      </c>
      <c r="E145" s="221" t="s">
        <v>19</v>
      </c>
      <c r="F145" s="222" t="s">
        <v>206</v>
      </c>
      <c r="G145" s="220"/>
      <c r="H145" s="223">
        <v>4.5300000000000002</v>
      </c>
      <c r="I145" s="224"/>
      <c r="J145" s="220"/>
      <c r="K145" s="220"/>
      <c r="L145" s="225"/>
      <c r="M145" s="226"/>
      <c r="N145" s="227"/>
      <c r="O145" s="227"/>
      <c r="P145" s="227"/>
      <c r="Q145" s="227"/>
      <c r="R145" s="227"/>
      <c r="S145" s="227"/>
      <c r="T145" s="22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9" t="s">
        <v>137</v>
      </c>
      <c r="AU145" s="229" t="s">
        <v>79</v>
      </c>
      <c r="AV145" s="13" t="s">
        <v>79</v>
      </c>
      <c r="AW145" s="13" t="s">
        <v>33</v>
      </c>
      <c r="AX145" s="13" t="s">
        <v>72</v>
      </c>
      <c r="AY145" s="229" t="s">
        <v>124</v>
      </c>
    </row>
    <row r="146" s="14" customFormat="1">
      <c r="A146" s="14"/>
      <c r="B146" s="230"/>
      <c r="C146" s="231"/>
      <c r="D146" s="212" t="s">
        <v>137</v>
      </c>
      <c r="E146" s="232" t="s">
        <v>19</v>
      </c>
      <c r="F146" s="233" t="s">
        <v>140</v>
      </c>
      <c r="G146" s="231"/>
      <c r="H146" s="234">
        <v>36.733000000000004</v>
      </c>
      <c r="I146" s="235"/>
      <c r="J146" s="231"/>
      <c r="K146" s="231"/>
      <c r="L146" s="236"/>
      <c r="M146" s="237"/>
      <c r="N146" s="238"/>
      <c r="O146" s="238"/>
      <c r="P146" s="238"/>
      <c r="Q146" s="238"/>
      <c r="R146" s="238"/>
      <c r="S146" s="238"/>
      <c r="T146" s="23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0" t="s">
        <v>137</v>
      </c>
      <c r="AU146" s="240" t="s">
        <v>79</v>
      </c>
      <c r="AV146" s="14" t="s">
        <v>131</v>
      </c>
      <c r="AW146" s="14" t="s">
        <v>33</v>
      </c>
      <c r="AX146" s="14" t="s">
        <v>77</v>
      </c>
      <c r="AY146" s="240" t="s">
        <v>124</v>
      </c>
    </row>
    <row r="147" s="2" customFormat="1" ht="16.5" customHeight="1">
      <c r="A147" s="40"/>
      <c r="B147" s="41"/>
      <c r="C147" s="251" t="s">
        <v>207</v>
      </c>
      <c r="D147" s="251" t="s">
        <v>208</v>
      </c>
      <c r="E147" s="252" t="s">
        <v>209</v>
      </c>
      <c r="F147" s="253" t="s">
        <v>210</v>
      </c>
      <c r="G147" s="254" t="s">
        <v>183</v>
      </c>
      <c r="H147" s="255">
        <v>54.744999999999997</v>
      </c>
      <c r="I147" s="256"/>
      <c r="J147" s="257">
        <f>ROUND(I147*H147,2)</f>
        <v>0</v>
      </c>
      <c r="K147" s="253" t="s">
        <v>130</v>
      </c>
      <c r="L147" s="258"/>
      <c r="M147" s="259" t="s">
        <v>19</v>
      </c>
      <c r="N147" s="260" t="s">
        <v>43</v>
      </c>
      <c r="O147" s="86"/>
      <c r="P147" s="208">
        <f>O147*H147</f>
        <v>0</v>
      </c>
      <c r="Q147" s="208">
        <v>1</v>
      </c>
      <c r="R147" s="208">
        <f>Q147*H147</f>
        <v>54.744999999999997</v>
      </c>
      <c r="S147" s="208">
        <v>0</v>
      </c>
      <c r="T147" s="209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0" t="s">
        <v>180</v>
      </c>
      <c r="AT147" s="210" t="s">
        <v>208</v>
      </c>
      <c r="AU147" s="210" t="s">
        <v>79</v>
      </c>
      <c r="AY147" s="19" t="s">
        <v>124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19" t="s">
        <v>77</v>
      </c>
      <c r="BK147" s="211">
        <f>ROUND(I147*H147,2)</f>
        <v>0</v>
      </c>
      <c r="BL147" s="19" t="s">
        <v>131</v>
      </c>
      <c r="BM147" s="210" t="s">
        <v>211</v>
      </c>
    </row>
    <row r="148" s="2" customFormat="1">
      <c r="A148" s="40"/>
      <c r="B148" s="41"/>
      <c r="C148" s="42"/>
      <c r="D148" s="212" t="s">
        <v>133</v>
      </c>
      <c r="E148" s="42"/>
      <c r="F148" s="213" t="s">
        <v>210</v>
      </c>
      <c r="G148" s="42"/>
      <c r="H148" s="42"/>
      <c r="I148" s="214"/>
      <c r="J148" s="42"/>
      <c r="K148" s="42"/>
      <c r="L148" s="46"/>
      <c r="M148" s="215"/>
      <c r="N148" s="216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133</v>
      </c>
      <c r="AU148" s="19" t="s">
        <v>79</v>
      </c>
    </row>
    <row r="149" s="13" customFormat="1">
      <c r="A149" s="13"/>
      <c r="B149" s="219"/>
      <c r="C149" s="220"/>
      <c r="D149" s="212" t="s">
        <v>137</v>
      </c>
      <c r="E149" s="221" t="s">
        <v>19</v>
      </c>
      <c r="F149" s="222" t="s">
        <v>212</v>
      </c>
      <c r="G149" s="220"/>
      <c r="H149" s="223">
        <v>54.744999999999997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9" t="s">
        <v>137</v>
      </c>
      <c r="AU149" s="229" t="s">
        <v>79</v>
      </c>
      <c r="AV149" s="13" t="s">
        <v>79</v>
      </c>
      <c r="AW149" s="13" t="s">
        <v>33</v>
      </c>
      <c r="AX149" s="13" t="s">
        <v>77</v>
      </c>
      <c r="AY149" s="229" t="s">
        <v>124</v>
      </c>
    </row>
    <row r="150" s="2" customFormat="1" ht="16.5" customHeight="1">
      <c r="A150" s="40"/>
      <c r="B150" s="41"/>
      <c r="C150" s="251" t="s">
        <v>8</v>
      </c>
      <c r="D150" s="251" t="s">
        <v>208</v>
      </c>
      <c r="E150" s="252" t="s">
        <v>213</v>
      </c>
      <c r="F150" s="253" t="s">
        <v>214</v>
      </c>
      <c r="G150" s="254" t="s">
        <v>183</v>
      </c>
      <c r="H150" s="255">
        <v>8.6940000000000008</v>
      </c>
      <c r="I150" s="256"/>
      <c r="J150" s="257">
        <f>ROUND(I150*H150,2)</f>
        <v>0</v>
      </c>
      <c r="K150" s="253" t="s">
        <v>130</v>
      </c>
      <c r="L150" s="258"/>
      <c r="M150" s="259" t="s">
        <v>19</v>
      </c>
      <c r="N150" s="260" t="s">
        <v>43</v>
      </c>
      <c r="O150" s="86"/>
      <c r="P150" s="208">
        <f>O150*H150</f>
        <v>0</v>
      </c>
      <c r="Q150" s="208">
        <v>1</v>
      </c>
      <c r="R150" s="208">
        <f>Q150*H150</f>
        <v>8.6940000000000008</v>
      </c>
      <c r="S150" s="208">
        <v>0</v>
      </c>
      <c r="T150" s="209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0" t="s">
        <v>180</v>
      </c>
      <c r="AT150" s="210" t="s">
        <v>208</v>
      </c>
      <c r="AU150" s="210" t="s">
        <v>79</v>
      </c>
      <c r="AY150" s="19" t="s">
        <v>124</v>
      </c>
      <c r="BE150" s="211">
        <f>IF(N150="základní",J150,0)</f>
        <v>0</v>
      </c>
      <c r="BF150" s="211">
        <f>IF(N150="snížená",J150,0)</f>
        <v>0</v>
      </c>
      <c r="BG150" s="211">
        <f>IF(N150="zákl. přenesená",J150,0)</f>
        <v>0</v>
      </c>
      <c r="BH150" s="211">
        <f>IF(N150="sníž. přenesená",J150,0)</f>
        <v>0</v>
      </c>
      <c r="BI150" s="211">
        <f>IF(N150="nulová",J150,0)</f>
        <v>0</v>
      </c>
      <c r="BJ150" s="19" t="s">
        <v>77</v>
      </c>
      <c r="BK150" s="211">
        <f>ROUND(I150*H150,2)</f>
        <v>0</v>
      </c>
      <c r="BL150" s="19" t="s">
        <v>131</v>
      </c>
      <c r="BM150" s="210" t="s">
        <v>215</v>
      </c>
    </row>
    <row r="151" s="2" customFormat="1">
      <c r="A151" s="40"/>
      <c r="B151" s="41"/>
      <c r="C151" s="42"/>
      <c r="D151" s="212" t="s">
        <v>133</v>
      </c>
      <c r="E151" s="42"/>
      <c r="F151" s="213" t="s">
        <v>214</v>
      </c>
      <c r="G151" s="42"/>
      <c r="H151" s="42"/>
      <c r="I151" s="214"/>
      <c r="J151" s="42"/>
      <c r="K151" s="42"/>
      <c r="L151" s="46"/>
      <c r="M151" s="215"/>
      <c r="N151" s="216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133</v>
      </c>
      <c r="AU151" s="19" t="s">
        <v>79</v>
      </c>
    </row>
    <row r="152" s="13" customFormat="1">
      <c r="A152" s="13"/>
      <c r="B152" s="219"/>
      <c r="C152" s="220"/>
      <c r="D152" s="212" t="s">
        <v>137</v>
      </c>
      <c r="E152" s="221" t="s">
        <v>19</v>
      </c>
      <c r="F152" s="222" t="s">
        <v>216</v>
      </c>
      <c r="G152" s="220"/>
      <c r="H152" s="223">
        <v>8.6940000000000008</v>
      </c>
      <c r="I152" s="224"/>
      <c r="J152" s="220"/>
      <c r="K152" s="220"/>
      <c r="L152" s="225"/>
      <c r="M152" s="226"/>
      <c r="N152" s="227"/>
      <c r="O152" s="227"/>
      <c r="P152" s="227"/>
      <c r="Q152" s="227"/>
      <c r="R152" s="227"/>
      <c r="S152" s="227"/>
      <c r="T152" s="22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9" t="s">
        <v>137</v>
      </c>
      <c r="AU152" s="229" t="s">
        <v>79</v>
      </c>
      <c r="AV152" s="13" t="s">
        <v>79</v>
      </c>
      <c r="AW152" s="13" t="s">
        <v>33</v>
      </c>
      <c r="AX152" s="13" t="s">
        <v>72</v>
      </c>
      <c r="AY152" s="229" t="s">
        <v>124</v>
      </c>
    </row>
    <row r="153" s="14" customFormat="1">
      <c r="A153" s="14"/>
      <c r="B153" s="230"/>
      <c r="C153" s="231"/>
      <c r="D153" s="212" t="s">
        <v>137</v>
      </c>
      <c r="E153" s="232" t="s">
        <v>19</v>
      </c>
      <c r="F153" s="233" t="s">
        <v>140</v>
      </c>
      <c r="G153" s="231"/>
      <c r="H153" s="234">
        <v>8.6940000000000008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0" t="s">
        <v>137</v>
      </c>
      <c r="AU153" s="240" t="s">
        <v>79</v>
      </c>
      <c r="AV153" s="14" t="s">
        <v>131</v>
      </c>
      <c r="AW153" s="14" t="s">
        <v>33</v>
      </c>
      <c r="AX153" s="14" t="s">
        <v>77</v>
      </c>
      <c r="AY153" s="240" t="s">
        <v>124</v>
      </c>
    </row>
    <row r="154" s="2" customFormat="1" ht="24.15" customHeight="1">
      <c r="A154" s="40"/>
      <c r="B154" s="41"/>
      <c r="C154" s="199" t="s">
        <v>217</v>
      </c>
      <c r="D154" s="199" t="s">
        <v>126</v>
      </c>
      <c r="E154" s="200" t="s">
        <v>218</v>
      </c>
      <c r="F154" s="201" t="s">
        <v>219</v>
      </c>
      <c r="G154" s="202" t="s">
        <v>129</v>
      </c>
      <c r="H154" s="203">
        <v>48.792000000000002</v>
      </c>
      <c r="I154" s="204"/>
      <c r="J154" s="205">
        <f>ROUND(I154*H154,2)</f>
        <v>0</v>
      </c>
      <c r="K154" s="201" t="s">
        <v>130</v>
      </c>
      <c r="L154" s="46"/>
      <c r="M154" s="206" t="s">
        <v>19</v>
      </c>
      <c r="N154" s="207" t="s">
        <v>43</v>
      </c>
      <c r="O154" s="86"/>
      <c r="P154" s="208">
        <f>O154*H154</f>
        <v>0</v>
      </c>
      <c r="Q154" s="208">
        <v>0</v>
      </c>
      <c r="R154" s="208">
        <f>Q154*H154</f>
        <v>0</v>
      </c>
      <c r="S154" s="208">
        <v>0</v>
      </c>
      <c r="T154" s="20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0" t="s">
        <v>131</v>
      </c>
      <c r="AT154" s="210" t="s">
        <v>126</v>
      </c>
      <c r="AU154" s="210" t="s">
        <v>79</v>
      </c>
      <c r="AY154" s="19" t="s">
        <v>124</v>
      </c>
      <c r="BE154" s="211">
        <f>IF(N154="základní",J154,0)</f>
        <v>0</v>
      </c>
      <c r="BF154" s="211">
        <f>IF(N154="snížená",J154,0)</f>
        <v>0</v>
      </c>
      <c r="BG154" s="211">
        <f>IF(N154="zákl. přenesená",J154,0)</f>
        <v>0</v>
      </c>
      <c r="BH154" s="211">
        <f>IF(N154="sníž. přenesená",J154,0)</f>
        <v>0</v>
      </c>
      <c r="BI154" s="211">
        <f>IF(N154="nulová",J154,0)</f>
        <v>0</v>
      </c>
      <c r="BJ154" s="19" t="s">
        <v>77</v>
      </c>
      <c r="BK154" s="211">
        <f>ROUND(I154*H154,2)</f>
        <v>0</v>
      </c>
      <c r="BL154" s="19" t="s">
        <v>131</v>
      </c>
      <c r="BM154" s="210" t="s">
        <v>220</v>
      </c>
    </row>
    <row r="155" s="2" customFormat="1">
      <c r="A155" s="40"/>
      <c r="B155" s="41"/>
      <c r="C155" s="42"/>
      <c r="D155" s="212" t="s">
        <v>133</v>
      </c>
      <c r="E155" s="42"/>
      <c r="F155" s="213" t="s">
        <v>221</v>
      </c>
      <c r="G155" s="42"/>
      <c r="H155" s="42"/>
      <c r="I155" s="214"/>
      <c r="J155" s="42"/>
      <c r="K155" s="42"/>
      <c r="L155" s="46"/>
      <c r="M155" s="215"/>
      <c r="N155" s="216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133</v>
      </c>
      <c r="AU155" s="19" t="s">
        <v>79</v>
      </c>
    </row>
    <row r="156" s="2" customFormat="1">
      <c r="A156" s="40"/>
      <c r="B156" s="41"/>
      <c r="C156" s="42"/>
      <c r="D156" s="217" t="s">
        <v>135</v>
      </c>
      <c r="E156" s="42"/>
      <c r="F156" s="218" t="s">
        <v>222</v>
      </c>
      <c r="G156" s="42"/>
      <c r="H156" s="42"/>
      <c r="I156" s="214"/>
      <c r="J156" s="42"/>
      <c r="K156" s="42"/>
      <c r="L156" s="46"/>
      <c r="M156" s="215"/>
      <c r="N156" s="216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135</v>
      </c>
      <c r="AU156" s="19" t="s">
        <v>79</v>
      </c>
    </row>
    <row r="157" s="13" customFormat="1">
      <c r="A157" s="13"/>
      <c r="B157" s="219"/>
      <c r="C157" s="220"/>
      <c r="D157" s="212" t="s">
        <v>137</v>
      </c>
      <c r="E157" s="221" t="s">
        <v>19</v>
      </c>
      <c r="F157" s="222" t="s">
        <v>138</v>
      </c>
      <c r="G157" s="220"/>
      <c r="H157" s="223">
        <v>12.24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9" t="s">
        <v>137</v>
      </c>
      <c r="AU157" s="229" t="s">
        <v>79</v>
      </c>
      <c r="AV157" s="13" t="s">
        <v>79</v>
      </c>
      <c r="AW157" s="13" t="s">
        <v>33</v>
      </c>
      <c r="AX157" s="13" t="s">
        <v>72</v>
      </c>
      <c r="AY157" s="229" t="s">
        <v>124</v>
      </c>
    </row>
    <row r="158" s="13" customFormat="1">
      <c r="A158" s="13"/>
      <c r="B158" s="219"/>
      <c r="C158" s="220"/>
      <c r="D158" s="212" t="s">
        <v>137</v>
      </c>
      <c r="E158" s="221" t="s">
        <v>19</v>
      </c>
      <c r="F158" s="222" t="s">
        <v>139</v>
      </c>
      <c r="G158" s="220"/>
      <c r="H158" s="223">
        <v>36.552</v>
      </c>
      <c r="I158" s="224"/>
      <c r="J158" s="220"/>
      <c r="K158" s="220"/>
      <c r="L158" s="225"/>
      <c r="M158" s="226"/>
      <c r="N158" s="227"/>
      <c r="O158" s="227"/>
      <c r="P158" s="227"/>
      <c r="Q158" s="227"/>
      <c r="R158" s="227"/>
      <c r="S158" s="227"/>
      <c r="T158" s="22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9" t="s">
        <v>137</v>
      </c>
      <c r="AU158" s="229" t="s">
        <v>79</v>
      </c>
      <c r="AV158" s="13" t="s">
        <v>79</v>
      </c>
      <c r="AW158" s="13" t="s">
        <v>33</v>
      </c>
      <c r="AX158" s="13" t="s">
        <v>72</v>
      </c>
      <c r="AY158" s="229" t="s">
        <v>124</v>
      </c>
    </row>
    <row r="159" s="14" customFormat="1">
      <c r="A159" s="14"/>
      <c r="B159" s="230"/>
      <c r="C159" s="231"/>
      <c r="D159" s="212" t="s">
        <v>137</v>
      </c>
      <c r="E159" s="232" t="s">
        <v>19</v>
      </c>
      <c r="F159" s="233" t="s">
        <v>140</v>
      </c>
      <c r="G159" s="231"/>
      <c r="H159" s="234">
        <v>48.792000000000002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0" t="s">
        <v>137</v>
      </c>
      <c r="AU159" s="240" t="s">
        <v>79</v>
      </c>
      <c r="AV159" s="14" t="s">
        <v>131</v>
      </c>
      <c r="AW159" s="14" t="s">
        <v>33</v>
      </c>
      <c r="AX159" s="14" t="s">
        <v>77</v>
      </c>
      <c r="AY159" s="240" t="s">
        <v>124</v>
      </c>
    </row>
    <row r="160" s="12" customFormat="1" ht="22.8" customHeight="1">
      <c r="A160" s="12"/>
      <c r="B160" s="183"/>
      <c r="C160" s="184"/>
      <c r="D160" s="185" t="s">
        <v>71</v>
      </c>
      <c r="E160" s="197" t="s">
        <v>161</v>
      </c>
      <c r="F160" s="197" t="s">
        <v>223</v>
      </c>
      <c r="G160" s="184"/>
      <c r="H160" s="184"/>
      <c r="I160" s="187"/>
      <c r="J160" s="198">
        <f>BK160</f>
        <v>0</v>
      </c>
      <c r="K160" s="184"/>
      <c r="L160" s="189"/>
      <c r="M160" s="190"/>
      <c r="N160" s="191"/>
      <c r="O160" s="191"/>
      <c r="P160" s="192">
        <f>SUM(P161:P195)</f>
        <v>0</v>
      </c>
      <c r="Q160" s="191"/>
      <c r="R160" s="192">
        <f>SUM(R161:R195)</f>
        <v>56.54260244000001</v>
      </c>
      <c r="S160" s="191"/>
      <c r="T160" s="193">
        <f>SUM(T161:T195)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94" t="s">
        <v>77</v>
      </c>
      <c r="AT160" s="195" t="s">
        <v>71</v>
      </c>
      <c r="AU160" s="195" t="s">
        <v>77</v>
      </c>
      <c r="AY160" s="194" t="s">
        <v>124</v>
      </c>
      <c r="BK160" s="196">
        <f>SUM(BK161:BK195)</f>
        <v>0</v>
      </c>
    </row>
    <row r="161" s="2" customFormat="1" ht="24.15" customHeight="1">
      <c r="A161" s="40"/>
      <c r="B161" s="41"/>
      <c r="C161" s="199" t="s">
        <v>224</v>
      </c>
      <c r="D161" s="199" t="s">
        <v>126</v>
      </c>
      <c r="E161" s="200" t="s">
        <v>225</v>
      </c>
      <c r="F161" s="201" t="s">
        <v>226</v>
      </c>
      <c r="G161" s="202" t="s">
        <v>129</v>
      </c>
      <c r="H161" s="203">
        <v>48.792000000000002</v>
      </c>
      <c r="I161" s="204"/>
      <c r="J161" s="205">
        <f>ROUND(I161*H161,2)</f>
        <v>0</v>
      </c>
      <c r="K161" s="201" t="s">
        <v>130</v>
      </c>
      <c r="L161" s="46"/>
      <c r="M161" s="206" t="s">
        <v>19</v>
      </c>
      <c r="N161" s="207" t="s">
        <v>43</v>
      </c>
      <c r="O161" s="86"/>
      <c r="P161" s="208">
        <f>O161*H161</f>
        <v>0</v>
      </c>
      <c r="Q161" s="208">
        <v>0.32200000000000001</v>
      </c>
      <c r="R161" s="208">
        <f>Q161*H161</f>
        <v>15.711024</v>
      </c>
      <c r="S161" s="208">
        <v>0</v>
      </c>
      <c r="T161" s="209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0" t="s">
        <v>131</v>
      </c>
      <c r="AT161" s="210" t="s">
        <v>126</v>
      </c>
      <c r="AU161" s="210" t="s">
        <v>79</v>
      </c>
      <c r="AY161" s="19" t="s">
        <v>124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19" t="s">
        <v>77</v>
      </c>
      <c r="BK161" s="211">
        <f>ROUND(I161*H161,2)</f>
        <v>0</v>
      </c>
      <c r="BL161" s="19" t="s">
        <v>131</v>
      </c>
      <c r="BM161" s="210" t="s">
        <v>227</v>
      </c>
    </row>
    <row r="162" s="2" customFormat="1">
      <c r="A162" s="40"/>
      <c r="B162" s="41"/>
      <c r="C162" s="42"/>
      <c r="D162" s="212" t="s">
        <v>133</v>
      </c>
      <c r="E162" s="42"/>
      <c r="F162" s="213" t="s">
        <v>228</v>
      </c>
      <c r="G162" s="42"/>
      <c r="H162" s="42"/>
      <c r="I162" s="214"/>
      <c r="J162" s="42"/>
      <c r="K162" s="42"/>
      <c r="L162" s="46"/>
      <c r="M162" s="215"/>
      <c r="N162" s="216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133</v>
      </c>
      <c r="AU162" s="19" t="s">
        <v>79</v>
      </c>
    </row>
    <row r="163" s="2" customFormat="1">
      <c r="A163" s="40"/>
      <c r="B163" s="41"/>
      <c r="C163" s="42"/>
      <c r="D163" s="217" t="s">
        <v>135</v>
      </c>
      <c r="E163" s="42"/>
      <c r="F163" s="218" t="s">
        <v>229</v>
      </c>
      <c r="G163" s="42"/>
      <c r="H163" s="42"/>
      <c r="I163" s="214"/>
      <c r="J163" s="42"/>
      <c r="K163" s="42"/>
      <c r="L163" s="46"/>
      <c r="M163" s="215"/>
      <c r="N163" s="216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135</v>
      </c>
      <c r="AU163" s="19" t="s">
        <v>79</v>
      </c>
    </row>
    <row r="164" s="13" customFormat="1">
      <c r="A164" s="13"/>
      <c r="B164" s="219"/>
      <c r="C164" s="220"/>
      <c r="D164" s="212" t="s">
        <v>137</v>
      </c>
      <c r="E164" s="221" t="s">
        <v>19</v>
      </c>
      <c r="F164" s="222" t="s">
        <v>139</v>
      </c>
      <c r="G164" s="220"/>
      <c r="H164" s="223">
        <v>36.552</v>
      </c>
      <c r="I164" s="224"/>
      <c r="J164" s="220"/>
      <c r="K164" s="220"/>
      <c r="L164" s="225"/>
      <c r="M164" s="226"/>
      <c r="N164" s="227"/>
      <c r="O164" s="227"/>
      <c r="P164" s="227"/>
      <c r="Q164" s="227"/>
      <c r="R164" s="227"/>
      <c r="S164" s="227"/>
      <c r="T164" s="22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9" t="s">
        <v>137</v>
      </c>
      <c r="AU164" s="229" t="s">
        <v>79</v>
      </c>
      <c r="AV164" s="13" t="s">
        <v>79</v>
      </c>
      <c r="AW164" s="13" t="s">
        <v>33</v>
      </c>
      <c r="AX164" s="13" t="s">
        <v>72</v>
      </c>
      <c r="AY164" s="229" t="s">
        <v>124</v>
      </c>
    </row>
    <row r="165" s="13" customFormat="1">
      <c r="A165" s="13"/>
      <c r="B165" s="219"/>
      <c r="C165" s="220"/>
      <c r="D165" s="212" t="s">
        <v>137</v>
      </c>
      <c r="E165" s="221" t="s">
        <v>19</v>
      </c>
      <c r="F165" s="222" t="s">
        <v>138</v>
      </c>
      <c r="G165" s="220"/>
      <c r="H165" s="223">
        <v>12.24</v>
      </c>
      <c r="I165" s="224"/>
      <c r="J165" s="220"/>
      <c r="K165" s="220"/>
      <c r="L165" s="225"/>
      <c r="M165" s="226"/>
      <c r="N165" s="227"/>
      <c r="O165" s="227"/>
      <c r="P165" s="227"/>
      <c r="Q165" s="227"/>
      <c r="R165" s="227"/>
      <c r="S165" s="227"/>
      <c r="T165" s="22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9" t="s">
        <v>137</v>
      </c>
      <c r="AU165" s="229" t="s">
        <v>79</v>
      </c>
      <c r="AV165" s="13" t="s">
        <v>79</v>
      </c>
      <c r="AW165" s="13" t="s">
        <v>33</v>
      </c>
      <c r="AX165" s="13" t="s">
        <v>72</v>
      </c>
      <c r="AY165" s="229" t="s">
        <v>124</v>
      </c>
    </row>
    <row r="166" s="14" customFormat="1">
      <c r="A166" s="14"/>
      <c r="B166" s="230"/>
      <c r="C166" s="231"/>
      <c r="D166" s="212" t="s">
        <v>137</v>
      </c>
      <c r="E166" s="232" t="s">
        <v>19</v>
      </c>
      <c r="F166" s="233" t="s">
        <v>140</v>
      </c>
      <c r="G166" s="231"/>
      <c r="H166" s="234">
        <v>48.792000000000002</v>
      </c>
      <c r="I166" s="235"/>
      <c r="J166" s="231"/>
      <c r="K166" s="231"/>
      <c r="L166" s="236"/>
      <c r="M166" s="237"/>
      <c r="N166" s="238"/>
      <c r="O166" s="238"/>
      <c r="P166" s="238"/>
      <c r="Q166" s="238"/>
      <c r="R166" s="238"/>
      <c r="S166" s="238"/>
      <c r="T166" s="23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0" t="s">
        <v>137</v>
      </c>
      <c r="AU166" s="240" t="s">
        <v>79</v>
      </c>
      <c r="AV166" s="14" t="s">
        <v>131</v>
      </c>
      <c r="AW166" s="14" t="s">
        <v>33</v>
      </c>
      <c r="AX166" s="14" t="s">
        <v>77</v>
      </c>
      <c r="AY166" s="240" t="s">
        <v>124</v>
      </c>
    </row>
    <row r="167" s="2" customFormat="1" ht="24.15" customHeight="1">
      <c r="A167" s="40"/>
      <c r="B167" s="41"/>
      <c r="C167" s="199" t="s">
        <v>230</v>
      </c>
      <c r="D167" s="199" t="s">
        <v>126</v>
      </c>
      <c r="E167" s="200" t="s">
        <v>231</v>
      </c>
      <c r="F167" s="201" t="s">
        <v>232</v>
      </c>
      <c r="G167" s="202" t="s">
        <v>129</v>
      </c>
      <c r="H167" s="203">
        <v>41.524999999999999</v>
      </c>
      <c r="I167" s="204"/>
      <c r="J167" s="205">
        <f>ROUND(I167*H167,2)</f>
        <v>0</v>
      </c>
      <c r="K167" s="201" t="s">
        <v>130</v>
      </c>
      <c r="L167" s="46"/>
      <c r="M167" s="206" t="s">
        <v>19</v>
      </c>
      <c r="N167" s="207" t="s">
        <v>43</v>
      </c>
      <c r="O167" s="86"/>
      <c r="P167" s="208">
        <f>O167*H167</f>
        <v>0</v>
      </c>
      <c r="Q167" s="208">
        <v>0.46000000000000002</v>
      </c>
      <c r="R167" s="208">
        <f>Q167*H167</f>
        <v>19.101500000000001</v>
      </c>
      <c r="S167" s="208">
        <v>0</v>
      </c>
      <c r="T167" s="209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0" t="s">
        <v>131</v>
      </c>
      <c r="AT167" s="210" t="s">
        <v>126</v>
      </c>
      <c r="AU167" s="210" t="s">
        <v>79</v>
      </c>
      <c r="AY167" s="19" t="s">
        <v>124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9" t="s">
        <v>77</v>
      </c>
      <c r="BK167" s="211">
        <f>ROUND(I167*H167,2)</f>
        <v>0</v>
      </c>
      <c r="BL167" s="19" t="s">
        <v>131</v>
      </c>
      <c r="BM167" s="210" t="s">
        <v>233</v>
      </c>
    </row>
    <row r="168" s="2" customFormat="1">
      <c r="A168" s="40"/>
      <c r="B168" s="41"/>
      <c r="C168" s="42"/>
      <c r="D168" s="212" t="s">
        <v>133</v>
      </c>
      <c r="E168" s="42"/>
      <c r="F168" s="213" t="s">
        <v>234</v>
      </c>
      <c r="G168" s="42"/>
      <c r="H168" s="42"/>
      <c r="I168" s="214"/>
      <c r="J168" s="42"/>
      <c r="K168" s="42"/>
      <c r="L168" s="46"/>
      <c r="M168" s="215"/>
      <c r="N168" s="216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133</v>
      </c>
      <c r="AU168" s="19" t="s">
        <v>79</v>
      </c>
    </row>
    <row r="169" s="2" customFormat="1">
      <c r="A169" s="40"/>
      <c r="B169" s="41"/>
      <c r="C169" s="42"/>
      <c r="D169" s="217" t="s">
        <v>135</v>
      </c>
      <c r="E169" s="42"/>
      <c r="F169" s="218" t="s">
        <v>235</v>
      </c>
      <c r="G169" s="42"/>
      <c r="H169" s="42"/>
      <c r="I169" s="214"/>
      <c r="J169" s="42"/>
      <c r="K169" s="42"/>
      <c r="L169" s="46"/>
      <c r="M169" s="215"/>
      <c r="N169" s="216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135</v>
      </c>
      <c r="AU169" s="19" t="s">
        <v>79</v>
      </c>
    </row>
    <row r="170" s="13" customFormat="1">
      <c r="A170" s="13"/>
      <c r="B170" s="219"/>
      <c r="C170" s="220"/>
      <c r="D170" s="212" t="s">
        <v>137</v>
      </c>
      <c r="E170" s="221" t="s">
        <v>19</v>
      </c>
      <c r="F170" s="222" t="s">
        <v>236</v>
      </c>
      <c r="G170" s="220"/>
      <c r="H170" s="223">
        <v>41.524999999999999</v>
      </c>
      <c r="I170" s="224"/>
      <c r="J170" s="220"/>
      <c r="K170" s="220"/>
      <c r="L170" s="225"/>
      <c r="M170" s="226"/>
      <c r="N170" s="227"/>
      <c r="O170" s="227"/>
      <c r="P170" s="227"/>
      <c r="Q170" s="227"/>
      <c r="R170" s="227"/>
      <c r="S170" s="227"/>
      <c r="T170" s="22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29" t="s">
        <v>137</v>
      </c>
      <c r="AU170" s="229" t="s">
        <v>79</v>
      </c>
      <c r="AV170" s="13" t="s">
        <v>79</v>
      </c>
      <c r="AW170" s="13" t="s">
        <v>33</v>
      </c>
      <c r="AX170" s="13" t="s">
        <v>72</v>
      </c>
      <c r="AY170" s="229" t="s">
        <v>124</v>
      </c>
    </row>
    <row r="171" s="14" customFormat="1">
      <c r="A171" s="14"/>
      <c r="B171" s="230"/>
      <c r="C171" s="231"/>
      <c r="D171" s="212" t="s">
        <v>137</v>
      </c>
      <c r="E171" s="232" t="s">
        <v>19</v>
      </c>
      <c r="F171" s="233" t="s">
        <v>140</v>
      </c>
      <c r="G171" s="231"/>
      <c r="H171" s="234">
        <v>41.524999999999999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0" t="s">
        <v>137</v>
      </c>
      <c r="AU171" s="240" t="s">
        <v>79</v>
      </c>
      <c r="AV171" s="14" t="s">
        <v>131</v>
      </c>
      <c r="AW171" s="14" t="s">
        <v>33</v>
      </c>
      <c r="AX171" s="14" t="s">
        <v>77</v>
      </c>
      <c r="AY171" s="240" t="s">
        <v>124</v>
      </c>
    </row>
    <row r="172" s="2" customFormat="1" ht="24.15" customHeight="1">
      <c r="A172" s="40"/>
      <c r="B172" s="41"/>
      <c r="C172" s="199" t="s">
        <v>237</v>
      </c>
      <c r="D172" s="199" t="s">
        <v>126</v>
      </c>
      <c r="E172" s="200" t="s">
        <v>238</v>
      </c>
      <c r="F172" s="201" t="s">
        <v>239</v>
      </c>
      <c r="G172" s="202" t="s">
        <v>129</v>
      </c>
      <c r="H172" s="203">
        <v>48.792000000000002</v>
      </c>
      <c r="I172" s="204"/>
      <c r="J172" s="205">
        <f>ROUND(I172*H172,2)</f>
        <v>0</v>
      </c>
      <c r="K172" s="201" t="s">
        <v>130</v>
      </c>
      <c r="L172" s="46"/>
      <c r="M172" s="206" t="s">
        <v>19</v>
      </c>
      <c r="N172" s="207" t="s">
        <v>43</v>
      </c>
      <c r="O172" s="86"/>
      <c r="P172" s="208">
        <f>O172*H172</f>
        <v>0</v>
      </c>
      <c r="Q172" s="208">
        <v>0.12966</v>
      </c>
      <c r="R172" s="208">
        <f>Q172*H172</f>
        <v>6.3263707199999999</v>
      </c>
      <c r="S172" s="208">
        <v>0</v>
      </c>
      <c r="T172" s="209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0" t="s">
        <v>131</v>
      </c>
      <c r="AT172" s="210" t="s">
        <v>126</v>
      </c>
      <c r="AU172" s="210" t="s">
        <v>79</v>
      </c>
      <c r="AY172" s="19" t="s">
        <v>124</v>
      </c>
      <c r="BE172" s="211">
        <f>IF(N172="základní",J172,0)</f>
        <v>0</v>
      </c>
      <c r="BF172" s="211">
        <f>IF(N172="snížená",J172,0)</f>
        <v>0</v>
      </c>
      <c r="BG172" s="211">
        <f>IF(N172="zákl. přenesená",J172,0)</f>
        <v>0</v>
      </c>
      <c r="BH172" s="211">
        <f>IF(N172="sníž. přenesená",J172,0)</f>
        <v>0</v>
      </c>
      <c r="BI172" s="211">
        <f>IF(N172="nulová",J172,0)</f>
        <v>0</v>
      </c>
      <c r="BJ172" s="19" t="s">
        <v>77</v>
      </c>
      <c r="BK172" s="211">
        <f>ROUND(I172*H172,2)</f>
        <v>0</v>
      </c>
      <c r="BL172" s="19" t="s">
        <v>131</v>
      </c>
      <c r="BM172" s="210" t="s">
        <v>240</v>
      </c>
    </row>
    <row r="173" s="2" customFormat="1">
      <c r="A173" s="40"/>
      <c r="B173" s="41"/>
      <c r="C173" s="42"/>
      <c r="D173" s="212" t="s">
        <v>133</v>
      </c>
      <c r="E173" s="42"/>
      <c r="F173" s="213" t="s">
        <v>241</v>
      </c>
      <c r="G173" s="42"/>
      <c r="H173" s="42"/>
      <c r="I173" s="214"/>
      <c r="J173" s="42"/>
      <c r="K173" s="42"/>
      <c r="L173" s="46"/>
      <c r="M173" s="215"/>
      <c r="N173" s="216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133</v>
      </c>
      <c r="AU173" s="19" t="s">
        <v>79</v>
      </c>
    </row>
    <row r="174" s="2" customFormat="1">
      <c r="A174" s="40"/>
      <c r="B174" s="41"/>
      <c r="C174" s="42"/>
      <c r="D174" s="217" t="s">
        <v>135</v>
      </c>
      <c r="E174" s="42"/>
      <c r="F174" s="218" t="s">
        <v>242</v>
      </c>
      <c r="G174" s="42"/>
      <c r="H174" s="42"/>
      <c r="I174" s="214"/>
      <c r="J174" s="42"/>
      <c r="K174" s="42"/>
      <c r="L174" s="46"/>
      <c r="M174" s="215"/>
      <c r="N174" s="216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135</v>
      </c>
      <c r="AU174" s="19" t="s">
        <v>79</v>
      </c>
    </row>
    <row r="175" s="13" customFormat="1">
      <c r="A175" s="13"/>
      <c r="B175" s="219"/>
      <c r="C175" s="220"/>
      <c r="D175" s="212" t="s">
        <v>137</v>
      </c>
      <c r="E175" s="221" t="s">
        <v>19</v>
      </c>
      <c r="F175" s="222" t="s">
        <v>138</v>
      </c>
      <c r="G175" s="220"/>
      <c r="H175" s="223">
        <v>12.24</v>
      </c>
      <c r="I175" s="224"/>
      <c r="J175" s="220"/>
      <c r="K175" s="220"/>
      <c r="L175" s="225"/>
      <c r="M175" s="226"/>
      <c r="N175" s="227"/>
      <c r="O175" s="227"/>
      <c r="P175" s="227"/>
      <c r="Q175" s="227"/>
      <c r="R175" s="227"/>
      <c r="S175" s="227"/>
      <c r="T175" s="22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9" t="s">
        <v>137</v>
      </c>
      <c r="AU175" s="229" t="s">
        <v>79</v>
      </c>
      <c r="AV175" s="13" t="s">
        <v>79</v>
      </c>
      <c r="AW175" s="13" t="s">
        <v>33</v>
      </c>
      <c r="AX175" s="13" t="s">
        <v>72</v>
      </c>
      <c r="AY175" s="229" t="s">
        <v>124</v>
      </c>
    </row>
    <row r="176" s="13" customFormat="1">
      <c r="A176" s="13"/>
      <c r="B176" s="219"/>
      <c r="C176" s="220"/>
      <c r="D176" s="212" t="s">
        <v>137</v>
      </c>
      <c r="E176" s="221" t="s">
        <v>19</v>
      </c>
      <c r="F176" s="222" t="s">
        <v>139</v>
      </c>
      <c r="G176" s="220"/>
      <c r="H176" s="223">
        <v>36.552</v>
      </c>
      <c r="I176" s="224"/>
      <c r="J176" s="220"/>
      <c r="K176" s="220"/>
      <c r="L176" s="225"/>
      <c r="M176" s="226"/>
      <c r="N176" s="227"/>
      <c r="O176" s="227"/>
      <c r="P176" s="227"/>
      <c r="Q176" s="227"/>
      <c r="R176" s="227"/>
      <c r="S176" s="227"/>
      <c r="T176" s="22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9" t="s">
        <v>137</v>
      </c>
      <c r="AU176" s="229" t="s">
        <v>79</v>
      </c>
      <c r="AV176" s="13" t="s">
        <v>79</v>
      </c>
      <c r="AW176" s="13" t="s">
        <v>33</v>
      </c>
      <c r="AX176" s="13" t="s">
        <v>72</v>
      </c>
      <c r="AY176" s="229" t="s">
        <v>124</v>
      </c>
    </row>
    <row r="177" s="14" customFormat="1">
      <c r="A177" s="14"/>
      <c r="B177" s="230"/>
      <c r="C177" s="231"/>
      <c r="D177" s="212" t="s">
        <v>137</v>
      </c>
      <c r="E177" s="232" t="s">
        <v>19</v>
      </c>
      <c r="F177" s="233" t="s">
        <v>140</v>
      </c>
      <c r="G177" s="231"/>
      <c r="H177" s="234">
        <v>48.792000000000002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0" t="s">
        <v>137</v>
      </c>
      <c r="AU177" s="240" t="s">
        <v>79</v>
      </c>
      <c r="AV177" s="14" t="s">
        <v>131</v>
      </c>
      <c r="AW177" s="14" t="s">
        <v>33</v>
      </c>
      <c r="AX177" s="14" t="s">
        <v>77</v>
      </c>
      <c r="AY177" s="240" t="s">
        <v>124</v>
      </c>
    </row>
    <row r="178" s="2" customFormat="1" ht="24.15" customHeight="1">
      <c r="A178" s="40"/>
      <c r="B178" s="41"/>
      <c r="C178" s="199" t="s">
        <v>243</v>
      </c>
      <c r="D178" s="199" t="s">
        <v>126</v>
      </c>
      <c r="E178" s="200" t="s">
        <v>244</v>
      </c>
      <c r="F178" s="201" t="s">
        <v>245</v>
      </c>
      <c r="G178" s="202" t="s">
        <v>129</v>
      </c>
      <c r="H178" s="203">
        <v>48.792000000000002</v>
      </c>
      <c r="I178" s="204"/>
      <c r="J178" s="205">
        <f>ROUND(I178*H178,2)</f>
        <v>0</v>
      </c>
      <c r="K178" s="201" t="s">
        <v>130</v>
      </c>
      <c r="L178" s="46"/>
      <c r="M178" s="206" t="s">
        <v>19</v>
      </c>
      <c r="N178" s="207" t="s">
        <v>43</v>
      </c>
      <c r="O178" s="86"/>
      <c r="P178" s="208">
        <f>O178*H178</f>
        <v>0</v>
      </c>
      <c r="Q178" s="208">
        <v>0.12966</v>
      </c>
      <c r="R178" s="208">
        <f>Q178*H178</f>
        <v>6.3263707199999999</v>
      </c>
      <c r="S178" s="208">
        <v>0</v>
      </c>
      <c r="T178" s="209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0" t="s">
        <v>131</v>
      </c>
      <c r="AT178" s="210" t="s">
        <v>126</v>
      </c>
      <c r="AU178" s="210" t="s">
        <v>79</v>
      </c>
      <c r="AY178" s="19" t="s">
        <v>124</v>
      </c>
      <c r="BE178" s="211">
        <f>IF(N178="základní",J178,0)</f>
        <v>0</v>
      </c>
      <c r="BF178" s="211">
        <f>IF(N178="snížená",J178,0)</f>
        <v>0</v>
      </c>
      <c r="BG178" s="211">
        <f>IF(N178="zákl. přenesená",J178,0)</f>
        <v>0</v>
      </c>
      <c r="BH178" s="211">
        <f>IF(N178="sníž. přenesená",J178,0)</f>
        <v>0</v>
      </c>
      <c r="BI178" s="211">
        <f>IF(N178="nulová",J178,0)</f>
        <v>0</v>
      </c>
      <c r="BJ178" s="19" t="s">
        <v>77</v>
      </c>
      <c r="BK178" s="211">
        <f>ROUND(I178*H178,2)</f>
        <v>0</v>
      </c>
      <c r="BL178" s="19" t="s">
        <v>131</v>
      </c>
      <c r="BM178" s="210" t="s">
        <v>246</v>
      </c>
    </row>
    <row r="179" s="2" customFormat="1">
      <c r="A179" s="40"/>
      <c r="B179" s="41"/>
      <c r="C179" s="42"/>
      <c r="D179" s="212" t="s">
        <v>133</v>
      </c>
      <c r="E179" s="42"/>
      <c r="F179" s="213" t="s">
        <v>247</v>
      </c>
      <c r="G179" s="42"/>
      <c r="H179" s="42"/>
      <c r="I179" s="214"/>
      <c r="J179" s="42"/>
      <c r="K179" s="42"/>
      <c r="L179" s="46"/>
      <c r="M179" s="215"/>
      <c r="N179" s="216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133</v>
      </c>
      <c r="AU179" s="19" t="s">
        <v>79</v>
      </c>
    </row>
    <row r="180" s="2" customFormat="1">
      <c r="A180" s="40"/>
      <c r="B180" s="41"/>
      <c r="C180" s="42"/>
      <c r="D180" s="217" t="s">
        <v>135</v>
      </c>
      <c r="E180" s="42"/>
      <c r="F180" s="218" t="s">
        <v>248</v>
      </c>
      <c r="G180" s="42"/>
      <c r="H180" s="42"/>
      <c r="I180" s="214"/>
      <c r="J180" s="42"/>
      <c r="K180" s="42"/>
      <c r="L180" s="46"/>
      <c r="M180" s="215"/>
      <c r="N180" s="216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135</v>
      </c>
      <c r="AU180" s="19" t="s">
        <v>79</v>
      </c>
    </row>
    <row r="181" s="2" customFormat="1" ht="33" customHeight="1">
      <c r="A181" s="40"/>
      <c r="B181" s="41"/>
      <c r="C181" s="199" t="s">
        <v>249</v>
      </c>
      <c r="D181" s="199" t="s">
        <v>126</v>
      </c>
      <c r="E181" s="200" t="s">
        <v>250</v>
      </c>
      <c r="F181" s="201" t="s">
        <v>251</v>
      </c>
      <c r="G181" s="202" t="s">
        <v>129</v>
      </c>
      <c r="H181" s="203">
        <v>41.524999999999999</v>
      </c>
      <c r="I181" s="204"/>
      <c r="J181" s="205">
        <f>ROUND(I181*H181,2)</f>
        <v>0</v>
      </c>
      <c r="K181" s="201" t="s">
        <v>130</v>
      </c>
      <c r="L181" s="46"/>
      <c r="M181" s="206" t="s">
        <v>19</v>
      </c>
      <c r="N181" s="207" t="s">
        <v>43</v>
      </c>
      <c r="O181" s="86"/>
      <c r="P181" s="208">
        <f>O181*H181</f>
        <v>0</v>
      </c>
      <c r="Q181" s="208">
        <v>0.10100000000000001</v>
      </c>
      <c r="R181" s="208">
        <f>Q181*H181</f>
        <v>4.1940249999999999</v>
      </c>
      <c r="S181" s="208">
        <v>0</v>
      </c>
      <c r="T181" s="209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0" t="s">
        <v>131</v>
      </c>
      <c r="AT181" s="210" t="s">
        <v>126</v>
      </c>
      <c r="AU181" s="210" t="s">
        <v>79</v>
      </c>
      <c r="AY181" s="19" t="s">
        <v>124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19" t="s">
        <v>77</v>
      </c>
      <c r="BK181" s="211">
        <f>ROUND(I181*H181,2)</f>
        <v>0</v>
      </c>
      <c r="BL181" s="19" t="s">
        <v>131</v>
      </c>
      <c r="BM181" s="210" t="s">
        <v>252</v>
      </c>
    </row>
    <row r="182" s="2" customFormat="1">
      <c r="A182" s="40"/>
      <c r="B182" s="41"/>
      <c r="C182" s="42"/>
      <c r="D182" s="212" t="s">
        <v>133</v>
      </c>
      <c r="E182" s="42"/>
      <c r="F182" s="213" t="s">
        <v>253</v>
      </c>
      <c r="G182" s="42"/>
      <c r="H182" s="42"/>
      <c r="I182" s="214"/>
      <c r="J182" s="42"/>
      <c r="K182" s="42"/>
      <c r="L182" s="46"/>
      <c r="M182" s="215"/>
      <c r="N182" s="216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133</v>
      </c>
      <c r="AU182" s="19" t="s">
        <v>79</v>
      </c>
    </row>
    <row r="183" s="2" customFormat="1">
      <c r="A183" s="40"/>
      <c r="B183" s="41"/>
      <c r="C183" s="42"/>
      <c r="D183" s="217" t="s">
        <v>135</v>
      </c>
      <c r="E183" s="42"/>
      <c r="F183" s="218" t="s">
        <v>254</v>
      </c>
      <c r="G183" s="42"/>
      <c r="H183" s="42"/>
      <c r="I183" s="214"/>
      <c r="J183" s="42"/>
      <c r="K183" s="42"/>
      <c r="L183" s="46"/>
      <c r="M183" s="215"/>
      <c r="N183" s="216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135</v>
      </c>
      <c r="AU183" s="19" t="s">
        <v>79</v>
      </c>
    </row>
    <row r="184" s="13" customFormat="1">
      <c r="A184" s="13"/>
      <c r="B184" s="219"/>
      <c r="C184" s="220"/>
      <c r="D184" s="212" t="s">
        <v>137</v>
      </c>
      <c r="E184" s="221" t="s">
        <v>19</v>
      </c>
      <c r="F184" s="222" t="s">
        <v>236</v>
      </c>
      <c r="G184" s="220"/>
      <c r="H184" s="223">
        <v>41.524999999999999</v>
      </c>
      <c r="I184" s="224"/>
      <c r="J184" s="220"/>
      <c r="K184" s="220"/>
      <c r="L184" s="225"/>
      <c r="M184" s="226"/>
      <c r="N184" s="227"/>
      <c r="O184" s="227"/>
      <c r="P184" s="227"/>
      <c r="Q184" s="227"/>
      <c r="R184" s="227"/>
      <c r="S184" s="227"/>
      <c r="T184" s="22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9" t="s">
        <v>137</v>
      </c>
      <c r="AU184" s="229" t="s">
        <v>79</v>
      </c>
      <c r="AV184" s="13" t="s">
        <v>79</v>
      </c>
      <c r="AW184" s="13" t="s">
        <v>33</v>
      </c>
      <c r="AX184" s="13" t="s">
        <v>72</v>
      </c>
      <c r="AY184" s="229" t="s">
        <v>124</v>
      </c>
    </row>
    <row r="185" s="14" customFormat="1">
      <c r="A185" s="14"/>
      <c r="B185" s="230"/>
      <c r="C185" s="231"/>
      <c r="D185" s="212" t="s">
        <v>137</v>
      </c>
      <c r="E185" s="232" t="s">
        <v>19</v>
      </c>
      <c r="F185" s="233" t="s">
        <v>140</v>
      </c>
      <c r="G185" s="231"/>
      <c r="H185" s="234">
        <v>41.524999999999999</v>
      </c>
      <c r="I185" s="235"/>
      <c r="J185" s="231"/>
      <c r="K185" s="231"/>
      <c r="L185" s="236"/>
      <c r="M185" s="237"/>
      <c r="N185" s="238"/>
      <c r="O185" s="238"/>
      <c r="P185" s="238"/>
      <c r="Q185" s="238"/>
      <c r="R185" s="238"/>
      <c r="S185" s="238"/>
      <c r="T185" s="23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0" t="s">
        <v>137</v>
      </c>
      <c r="AU185" s="240" t="s">
        <v>79</v>
      </c>
      <c r="AV185" s="14" t="s">
        <v>131</v>
      </c>
      <c r="AW185" s="14" t="s">
        <v>33</v>
      </c>
      <c r="AX185" s="14" t="s">
        <v>77</v>
      </c>
      <c r="AY185" s="240" t="s">
        <v>124</v>
      </c>
    </row>
    <row r="186" s="2" customFormat="1" ht="24.15" customHeight="1">
      <c r="A186" s="40"/>
      <c r="B186" s="41"/>
      <c r="C186" s="251" t="s">
        <v>255</v>
      </c>
      <c r="D186" s="251" t="s">
        <v>208</v>
      </c>
      <c r="E186" s="252" t="s">
        <v>256</v>
      </c>
      <c r="F186" s="253" t="s">
        <v>257</v>
      </c>
      <c r="G186" s="254" t="s">
        <v>129</v>
      </c>
      <c r="H186" s="255">
        <v>43.600999999999999</v>
      </c>
      <c r="I186" s="256"/>
      <c r="J186" s="257">
        <f>ROUND(I186*H186,2)</f>
        <v>0</v>
      </c>
      <c r="K186" s="253" t="s">
        <v>130</v>
      </c>
      <c r="L186" s="258"/>
      <c r="M186" s="259" t="s">
        <v>19</v>
      </c>
      <c r="N186" s="260" t="s">
        <v>43</v>
      </c>
      <c r="O186" s="86"/>
      <c r="P186" s="208">
        <f>O186*H186</f>
        <v>0</v>
      </c>
      <c r="Q186" s="208">
        <v>0.112</v>
      </c>
      <c r="R186" s="208">
        <f>Q186*H186</f>
        <v>4.8833120000000001</v>
      </c>
      <c r="S186" s="208">
        <v>0</v>
      </c>
      <c r="T186" s="209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0" t="s">
        <v>180</v>
      </c>
      <c r="AT186" s="210" t="s">
        <v>208</v>
      </c>
      <c r="AU186" s="210" t="s">
        <v>79</v>
      </c>
      <c r="AY186" s="19" t="s">
        <v>124</v>
      </c>
      <c r="BE186" s="211">
        <f>IF(N186="základní",J186,0)</f>
        <v>0</v>
      </c>
      <c r="BF186" s="211">
        <f>IF(N186="snížená",J186,0)</f>
        <v>0</v>
      </c>
      <c r="BG186" s="211">
        <f>IF(N186="zákl. přenesená",J186,0)</f>
        <v>0</v>
      </c>
      <c r="BH186" s="211">
        <f>IF(N186="sníž. přenesená",J186,0)</f>
        <v>0</v>
      </c>
      <c r="BI186" s="211">
        <f>IF(N186="nulová",J186,0)</f>
        <v>0</v>
      </c>
      <c r="BJ186" s="19" t="s">
        <v>77</v>
      </c>
      <c r="BK186" s="211">
        <f>ROUND(I186*H186,2)</f>
        <v>0</v>
      </c>
      <c r="BL186" s="19" t="s">
        <v>131</v>
      </c>
      <c r="BM186" s="210" t="s">
        <v>258</v>
      </c>
    </row>
    <row r="187" s="2" customFormat="1">
      <c r="A187" s="40"/>
      <c r="B187" s="41"/>
      <c r="C187" s="42"/>
      <c r="D187" s="212" t="s">
        <v>133</v>
      </c>
      <c r="E187" s="42"/>
      <c r="F187" s="213" t="s">
        <v>257</v>
      </c>
      <c r="G187" s="42"/>
      <c r="H187" s="42"/>
      <c r="I187" s="214"/>
      <c r="J187" s="42"/>
      <c r="K187" s="42"/>
      <c r="L187" s="46"/>
      <c r="M187" s="215"/>
      <c r="N187" s="216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133</v>
      </c>
      <c r="AU187" s="19" t="s">
        <v>79</v>
      </c>
    </row>
    <row r="188" s="13" customFormat="1">
      <c r="A188" s="13"/>
      <c r="B188" s="219"/>
      <c r="C188" s="220"/>
      <c r="D188" s="212" t="s">
        <v>137</v>
      </c>
      <c r="E188" s="221" t="s">
        <v>19</v>
      </c>
      <c r="F188" s="222" t="s">
        <v>259</v>
      </c>
      <c r="G188" s="220"/>
      <c r="H188" s="223">
        <v>41.524999999999999</v>
      </c>
      <c r="I188" s="224"/>
      <c r="J188" s="220"/>
      <c r="K188" s="220"/>
      <c r="L188" s="225"/>
      <c r="M188" s="226"/>
      <c r="N188" s="227"/>
      <c r="O188" s="227"/>
      <c r="P188" s="227"/>
      <c r="Q188" s="227"/>
      <c r="R188" s="227"/>
      <c r="S188" s="227"/>
      <c r="T188" s="22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9" t="s">
        <v>137</v>
      </c>
      <c r="AU188" s="229" t="s">
        <v>79</v>
      </c>
      <c r="AV188" s="13" t="s">
        <v>79</v>
      </c>
      <c r="AW188" s="13" t="s">
        <v>33</v>
      </c>
      <c r="AX188" s="13" t="s">
        <v>77</v>
      </c>
      <c r="AY188" s="229" t="s">
        <v>124</v>
      </c>
    </row>
    <row r="189" s="13" customFormat="1">
      <c r="A189" s="13"/>
      <c r="B189" s="219"/>
      <c r="C189" s="220"/>
      <c r="D189" s="212" t="s">
        <v>137</v>
      </c>
      <c r="E189" s="220"/>
      <c r="F189" s="222" t="s">
        <v>260</v>
      </c>
      <c r="G189" s="220"/>
      <c r="H189" s="223">
        <v>43.600999999999999</v>
      </c>
      <c r="I189" s="224"/>
      <c r="J189" s="220"/>
      <c r="K189" s="220"/>
      <c r="L189" s="225"/>
      <c r="M189" s="226"/>
      <c r="N189" s="227"/>
      <c r="O189" s="227"/>
      <c r="P189" s="227"/>
      <c r="Q189" s="227"/>
      <c r="R189" s="227"/>
      <c r="S189" s="227"/>
      <c r="T189" s="22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29" t="s">
        <v>137</v>
      </c>
      <c r="AU189" s="229" t="s">
        <v>79</v>
      </c>
      <c r="AV189" s="13" t="s">
        <v>79</v>
      </c>
      <c r="AW189" s="13" t="s">
        <v>4</v>
      </c>
      <c r="AX189" s="13" t="s">
        <v>77</v>
      </c>
      <c r="AY189" s="229" t="s">
        <v>124</v>
      </c>
    </row>
    <row r="190" s="2" customFormat="1" ht="24.15" customHeight="1">
      <c r="A190" s="40"/>
      <c r="B190" s="41"/>
      <c r="C190" s="199" t="s">
        <v>261</v>
      </c>
      <c r="D190" s="199" t="s">
        <v>126</v>
      </c>
      <c r="E190" s="200" t="s">
        <v>262</v>
      </c>
      <c r="F190" s="201" t="s">
        <v>263</v>
      </c>
      <c r="G190" s="202" t="s">
        <v>264</v>
      </c>
      <c r="H190" s="203">
        <v>81.319999999999993</v>
      </c>
      <c r="I190" s="204"/>
      <c r="J190" s="205">
        <f>ROUND(I190*H190,2)</f>
        <v>0</v>
      </c>
      <c r="K190" s="201" t="s">
        <v>130</v>
      </c>
      <c r="L190" s="46"/>
      <c r="M190" s="206" t="s">
        <v>19</v>
      </c>
      <c r="N190" s="207" t="s">
        <v>43</v>
      </c>
      <c r="O190" s="86"/>
      <c r="P190" s="208">
        <f>O190*H190</f>
        <v>0</v>
      </c>
      <c r="Q190" s="208">
        <v>0</v>
      </c>
      <c r="R190" s="208">
        <f>Q190*H190</f>
        <v>0</v>
      </c>
      <c r="S190" s="208">
        <v>0</v>
      </c>
      <c r="T190" s="209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0" t="s">
        <v>131</v>
      </c>
      <c r="AT190" s="210" t="s">
        <v>126</v>
      </c>
      <c r="AU190" s="210" t="s">
        <v>79</v>
      </c>
      <c r="AY190" s="19" t="s">
        <v>124</v>
      </c>
      <c r="BE190" s="211">
        <f>IF(N190="základní",J190,0)</f>
        <v>0</v>
      </c>
      <c r="BF190" s="211">
        <f>IF(N190="snížená",J190,0)</f>
        <v>0</v>
      </c>
      <c r="BG190" s="211">
        <f>IF(N190="zákl. přenesená",J190,0)</f>
        <v>0</v>
      </c>
      <c r="BH190" s="211">
        <f>IF(N190="sníž. přenesená",J190,0)</f>
        <v>0</v>
      </c>
      <c r="BI190" s="211">
        <f>IF(N190="nulová",J190,0)</f>
        <v>0</v>
      </c>
      <c r="BJ190" s="19" t="s">
        <v>77</v>
      </c>
      <c r="BK190" s="211">
        <f>ROUND(I190*H190,2)</f>
        <v>0</v>
      </c>
      <c r="BL190" s="19" t="s">
        <v>131</v>
      </c>
      <c r="BM190" s="210" t="s">
        <v>265</v>
      </c>
    </row>
    <row r="191" s="2" customFormat="1">
      <c r="A191" s="40"/>
      <c r="B191" s="41"/>
      <c r="C191" s="42"/>
      <c r="D191" s="212" t="s">
        <v>133</v>
      </c>
      <c r="E191" s="42"/>
      <c r="F191" s="213" t="s">
        <v>266</v>
      </c>
      <c r="G191" s="42"/>
      <c r="H191" s="42"/>
      <c r="I191" s="214"/>
      <c r="J191" s="42"/>
      <c r="K191" s="42"/>
      <c r="L191" s="46"/>
      <c r="M191" s="215"/>
      <c r="N191" s="216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133</v>
      </c>
      <c r="AU191" s="19" t="s">
        <v>79</v>
      </c>
    </row>
    <row r="192" s="2" customFormat="1">
      <c r="A192" s="40"/>
      <c r="B192" s="41"/>
      <c r="C192" s="42"/>
      <c r="D192" s="217" t="s">
        <v>135</v>
      </c>
      <c r="E192" s="42"/>
      <c r="F192" s="218" t="s">
        <v>267</v>
      </c>
      <c r="G192" s="42"/>
      <c r="H192" s="42"/>
      <c r="I192" s="214"/>
      <c r="J192" s="42"/>
      <c r="K192" s="42"/>
      <c r="L192" s="46"/>
      <c r="M192" s="215"/>
      <c r="N192" s="216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135</v>
      </c>
      <c r="AU192" s="19" t="s">
        <v>79</v>
      </c>
    </row>
    <row r="193" s="13" customFormat="1">
      <c r="A193" s="13"/>
      <c r="B193" s="219"/>
      <c r="C193" s="220"/>
      <c r="D193" s="212" t="s">
        <v>137</v>
      </c>
      <c r="E193" s="221" t="s">
        <v>19</v>
      </c>
      <c r="F193" s="222" t="s">
        <v>268</v>
      </c>
      <c r="G193" s="220"/>
      <c r="H193" s="223">
        <v>20.399999999999999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9" t="s">
        <v>137</v>
      </c>
      <c r="AU193" s="229" t="s">
        <v>79</v>
      </c>
      <c r="AV193" s="13" t="s">
        <v>79</v>
      </c>
      <c r="AW193" s="13" t="s">
        <v>33</v>
      </c>
      <c r="AX193" s="13" t="s">
        <v>72</v>
      </c>
      <c r="AY193" s="229" t="s">
        <v>124</v>
      </c>
    </row>
    <row r="194" s="13" customFormat="1">
      <c r="A194" s="13"/>
      <c r="B194" s="219"/>
      <c r="C194" s="220"/>
      <c r="D194" s="212" t="s">
        <v>137</v>
      </c>
      <c r="E194" s="221" t="s">
        <v>19</v>
      </c>
      <c r="F194" s="222" t="s">
        <v>269</v>
      </c>
      <c r="G194" s="220"/>
      <c r="H194" s="223">
        <v>60.920000000000002</v>
      </c>
      <c r="I194" s="224"/>
      <c r="J194" s="220"/>
      <c r="K194" s="220"/>
      <c r="L194" s="225"/>
      <c r="M194" s="226"/>
      <c r="N194" s="227"/>
      <c r="O194" s="227"/>
      <c r="P194" s="227"/>
      <c r="Q194" s="227"/>
      <c r="R194" s="227"/>
      <c r="S194" s="227"/>
      <c r="T194" s="22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9" t="s">
        <v>137</v>
      </c>
      <c r="AU194" s="229" t="s">
        <v>79</v>
      </c>
      <c r="AV194" s="13" t="s">
        <v>79</v>
      </c>
      <c r="AW194" s="13" t="s">
        <v>33</v>
      </c>
      <c r="AX194" s="13" t="s">
        <v>72</v>
      </c>
      <c r="AY194" s="229" t="s">
        <v>124</v>
      </c>
    </row>
    <row r="195" s="14" customFormat="1">
      <c r="A195" s="14"/>
      <c r="B195" s="230"/>
      <c r="C195" s="231"/>
      <c r="D195" s="212" t="s">
        <v>137</v>
      </c>
      <c r="E195" s="232" t="s">
        <v>19</v>
      </c>
      <c r="F195" s="233" t="s">
        <v>140</v>
      </c>
      <c r="G195" s="231"/>
      <c r="H195" s="234">
        <v>81.319999999999993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0" t="s">
        <v>137</v>
      </c>
      <c r="AU195" s="240" t="s">
        <v>79</v>
      </c>
      <c r="AV195" s="14" t="s">
        <v>131</v>
      </c>
      <c r="AW195" s="14" t="s">
        <v>33</v>
      </c>
      <c r="AX195" s="14" t="s">
        <v>77</v>
      </c>
      <c r="AY195" s="240" t="s">
        <v>124</v>
      </c>
    </row>
    <row r="196" s="12" customFormat="1" ht="22.8" customHeight="1">
      <c r="A196" s="12"/>
      <c r="B196" s="183"/>
      <c r="C196" s="184"/>
      <c r="D196" s="185" t="s">
        <v>71</v>
      </c>
      <c r="E196" s="197" t="s">
        <v>167</v>
      </c>
      <c r="F196" s="197" t="s">
        <v>270</v>
      </c>
      <c r="G196" s="184"/>
      <c r="H196" s="184"/>
      <c r="I196" s="187"/>
      <c r="J196" s="198">
        <f>BK196</f>
        <v>0</v>
      </c>
      <c r="K196" s="184"/>
      <c r="L196" s="189"/>
      <c r="M196" s="190"/>
      <c r="N196" s="191"/>
      <c r="O196" s="191"/>
      <c r="P196" s="192">
        <f>SUM(P197:P404)</f>
        <v>0</v>
      </c>
      <c r="Q196" s="191"/>
      <c r="R196" s="192">
        <f>SUM(R197:R404)</f>
        <v>21.761764160000002</v>
      </c>
      <c r="S196" s="191"/>
      <c r="T196" s="193">
        <f>SUM(T197:T404)</f>
        <v>0.0017139800000000002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94" t="s">
        <v>77</v>
      </c>
      <c r="AT196" s="195" t="s">
        <v>71</v>
      </c>
      <c r="AU196" s="195" t="s">
        <v>77</v>
      </c>
      <c r="AY196" s="194" t="s">
        <v>124</v>
      </c>
      <c r="BK196" s="196">
        <f>SUM(BK197:BK404)</f>
        <v>0</v>
      </c>
    </row>
    <row r="197" s="2" customFormat="1" ht="24.15" customHeight="1">
      <c r="A197" s="40"/>
      <c r="B197" s="41"/>
      <c r="C197" s="199" t="s">
        <v>7</v>
      </c>
      <c r="D197" s="199" t="s">
        <v>126</v>
      </c>
      <c r="E197" s="200" t="s">
        <v>271</v>
      </c>
      <c r="F197" s="201" t="s">
        <v>272</v>
      </c>
      <c r="G197" s="202" t="s">
        <v>264</v>
      </c>
      <c r="H197" s="203">
        <v>346</v>
      </c>
      <c r="I197" s="204"/>
      <c r="J197" s="205">
        <f>ROUND(I197*H197,2)</f>
        <v>0</v>
      </c>
      <c r="K197" s="201" t="s">
        <v>130</v>
      </c>
      <c r="L197" s="46"/>
      <c r="M197" s="206" t="s">
        <v>19</v>
      </c>
      <c r="N197" s="207" t="s">
        <v>43</v>
      </c>
      <c r="O197" s="86"/>
      <c r="P197" s="208">
        <f>O197*H197</f>
        <v>0</v>
      </c>
      <c r="Q197" s="208">
        <v>0.0015</v>
      </c>
      <c r="R197" s="208">
        <f>Q197*H197</f>
        <v>0.51900000000000002</v>
      </c>
      <c r="S197" s="208">
        <v>0</v>
      </c>
      <c r="T197" s="209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0" t="s">
        <v>131</v>
      </c>
      <c r="AT197" s="210" t="s">
        <v>126</v>
      </c>
      <c r="AU197" s="210" t="s">
        <v>79</v>
      </c>
      <c r="AY197" s="19" t="s">
        <v>124</v>
      </c>
      <c r="BE197" s="211">
        <f>IF(N197="základní",J197,0)</f>
        <v>0</v>
      </c>
      <c r="BF197" s="211">
        <f>IF(N197="snížená",J197,0)</f>
        <v>0</v>
      </c>
      <c r="BG197" s="211">
        <f>IF(N197="zákl. přenesená",J197,0)</f>
        <v>0</v>
      </c>
      <c r="BH197" s="211">
        <f>IF(N197="sníž. přenesená",J197,0)</f>
        <v>0</v>
      </c>
      <c r="BI197" s="211">
        <f>IF(N197="nulová",J197,0)</f>
        <v>0</v>
      </c>
      <c r="BJ197" s="19" t="s">
        <v>77</v>
      </c>
      <c r="BK197" s="211">
        <f>ROUND(I197*H197,2)</f>
        <v>0</v>
      </c>
      <c r="BL197" s="19" t="s">
        <v>131</v>
      </c>
      <c r="BM197" s="210" t="s">
        <v>273</v>
      </c>
    </row>
    <row r="198" s="2" customFormat="1">
      <c r="A198" s="40"/>
      <c r="B198" s="41"/>
      <c r="C198" s="42"/>
      <c r="D198" s="212" t="s">
        <v>133</v>
      </c>
      <c r="E198" s="42"/>
      <c r="F198" s="213" t="s">
        <v>274</v>
      </c>
      <c r="G198" s="42"/>
      <c r="H198" s="42"/>
      <c r="I198" s="214"/>
      <c r="J198" s="42"/>
      <c r="K198" s="42"/>
      <c r="L198" s="46"/>
      <c r="M198" s="215"/>
      <c r="N198" s="216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133</v>
      </c>
      <c r="AU198" s="19" t="s">
        <v>79</v>
      </c>
    </row>
    <row r="199" s="2" customFormat="1">
      <c r="A199" s="40"/>
      <c r="B199" s="41"/>
      <c r="C199" s="42"/>
      <c r="D199" s="217" t="s">
        <v>135</v>
      </c>
      <c r="E199" s="42"/>
      <c r="F199" s="218" t="s">
        <v>275</v>
      </c>
      <c r="G199" s="42"/>
      <c r="H199" s="42"/>
      <c r="I199" s="214"/>
      <c r="J199" s="42"/>
      <c r="K199" s="42"/>
      <c r="L199" s="46"/>
      <c r="M199" s="215"/>
      <c r="N199" s="216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135</v>
      </c>
      <c r="AU199" s="19" t="s">
        <v>79</v>
      </c>
    </row>
    <row r="200" s="13" customFormat="1">
      <c r="A200" s="13"/>
      <c r="B200" s="219"/>
      <c r="C200" s="220"/>
      <c r="D200" s="212" t="s">
        <v>137</v>
      </c>
      <c r="E200" s="221" t="s">
        <v>19</v>
      </c>
      <c r="F200" s="222" t="s">
        <v>276</v>
      </c>
      <c r="G200" s="220"/>
      <c r="H200" s="223">
        <v>142.80000000000001</v>
      </c>
      <c r="I200" s="224"/>
      <c r="J200" s="220"/>
      <c r="K200" s="220"/>
      <c r="L200" s="225"/>
      <c r="M200" s="226"/>
      <c r="N200" s="227"/>
      <c r="O200" s="227"/>
      <c r="P200" s="227"/>
      <c r="Q200" s="227"/>
      <c r="R200" s="227"/>
      <c r="S200" s="227"/>
      <c r="T200" s="22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9" t="s">
        <v>137</v>
      </c>
      <c r="AU200" s="229" t="s">
        <v>79</v>
      </c>
      <c r="AV200" s="13" t="s">
        <v>79</v>
      </c>
      <c r="AW200" s="13" t="s">
        <v>33</v>
      </c>
      <c r="AX200" s="13" t="s">
        <v>72</v>
      </c>
      <c r="AY200" s="229" t="s">
        <v>124</v>
      </c>
    </row>
    <row r="201" s="13" customFormat="1">
      <c r="A201" s="13"/>
      <c r="B201" s="219"/>
      <c r="C201" s="220"/>
      <c r="D201" s="212" t="s">
        <v>137</v>
      </c>
      <c r="E201" s="221" t="s">
        <v>19</v>
      </c>
      <c r="F201" s="222" t="s">
        <v>277</v>
      </c>
      <c r="G201" s="220"/>
      <c r="H201" s="223">
        <v>171.59999999999999</v>
      </c>
      <c r="I201" s="224"/>
      <c r="J201" s="220"/>
      <c r="K201" s="220"/>
      <c r="L201" s="225"/>
      <c r="M201" s="226"/>
      <c r="N201" s="227"/>
      <c r="O201" s="227"/>
      <c r="P201" s="227"/>
      <c r="Q201" s="227"/>
      <c r="R201" s="227"/>
      <c r="S201" s="227"/>
      <c r="T201" s="22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9" t="s">
        <v>137</v>
      </c>
      <c r="AU201" s="229" t="s">
        <v>79</v>
      </c>
      <c r="AV201" s="13" t="s">
        <v>79</v>
      </c>
      <c r="AW201" s="13" t="s">
        <v>33</v>
      </c>
      <c r="AX201" s="13" t="s">
        <v>72</v>
      </c>
      <c r="AY201" s="229" t="s">
        <v>124</v>
      </c>
    </row>
    <row r="202" s="13" customFormat="1">
      <c r="A202" s="13"/>
      <c r="B202" s="219"/>
      <c r="C202" s="220"/>
      <c r="D202" s="212" t="s">
        <v>137</v>
      </c>
      <c r="E202" s="221" t="s">
        <v>19</v>
      </c>
      <c r="F202" s="222" t="s">
        <v>278</v>
      </c>
      <c r="G202" s="220"/>
      <c r="H202" s="223">
        <v>6</v>
      </c>
      <c r="I202" s="224"/>
      <c r="J202" s="220"/>
      <c r="K202" s="220"/>
      <c r="L202" s="225"/>
      <c r="M202" s="226"/>
      <c r="N202" s="227"/>
      <c r="O202" s="227"/>
      <c r="P202" s="227"/>
      <c r="Q202" s="227"/>
      <c r="R202" s="227"/>
      <c r="S202" s="227"/>
      <c r="T202" s="22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9" t="s">
        <v>137</v>
      </c>
      <c r="AU202" s="229" t="s">
        <v>79</v>
      </c>
      <c r="AV202" s="13" t="s">
        <v>79</v>
      </c>
      <c r="AW202" s="13" t="s">
        <v>33</v>
      </c>
      <c r="AX202" s="13" t="s">
        <v>72</v>
      </c>
      <c r="AY202" s="229" t="s">
        <v>124</v>
      </c>
    </row>
    <row r="203" s="13" customFormat="1">
      <c r="A203" s="13"/>
      <c r="B203" s="219"/>
      <c r="C203" s="220"/>
      <c r="D203" s="212" t="s">
        <v>137</v>
      </c>
      <c r="E203" s="221" t="s">
        <v>19</v>
      </c>
      <c r="F203" s="222" t="s">
        <v>279</v>
      </c>
      <c r="G203" s="220"/>
      <c r="H203" s="223">
        <v>15.6</v>
      </c>
      <c r="I203" s="224"/>
      <c r="J203" s="220"/>
      <c r="K203" s="220"/>
      <c r="L203" s="225"/>
      <c r="M203" s="226"/>
      <c r="N203" s="227"/>
      <c r="O203" s="227"/>
      <c r="P203" s="227"/>
      <c r="Q203" s="227"/>
      <c r="R203" s="227"/>
      <c r="S203" s="227"/>
      <c r="T203" s="22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9" t="s">
        <v>137</v>
      </c>
      <c r="AU203" s="229" t="s">
        <v>79</v>
      </c>
      <c r="AV203" s="13" t="s">
        <v>79</v>
      </c>
      <c r="AW203" s="13" t="s">
        <v>33</v>
      </c>
      <c r="AX203" s="13" t="s">
        <v>72</v>
      </c>
      <c r="AY203" s="229" t="s">
        <v>124</v>
      </c>
    </row>
    <row r="204" s="13" customFormat="1">
      <c r="A204" s="13"/>
      <c r="B204" s="219"/>
      <c r="C204" s="220"/>
      <c r="D204" s="212" t="s">
        <v>137</v>
      </c>
      <c r="E204" s="221" t="s">
        <v>19</v>
      </c>
      <c r="F204" s="222" t="s">
        <v>280</v>
      </c>
      <c r="G204" s="220"/>
      <c r="H204" s="223">
        <v>10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9" t="s">
        <v>137</v>
      </c>
      <c r="AU204" s="229" t="s">
        <v>79</v>
      </c>
      <c r="AV204" s="13" t="s">
        <v>79</v>
      </c>
      <c r="AW204" s="13" t="s">
        <v>33</v>
      </c>
      <c r="AX204" s="13" t="s">
        <v>72</v>
      </c>
      <c r="AY204" s="229" t="s">
        <v>124</v>
      </c>
    </row>
    <row r="205" s="14" customFormat="1">
      <c r="A205" s="14"/>
      <c r="B205" s="230"/>
      <c r="C205" s="231"/>
      <c r="D205" s="212" t="s">
        <v>137</v>
      </c>
      <c r="E205" s="232" t="s">
        <v>19</v>
      </c>
      <c r="F205" s="233" t="s">
        <v>140</v>
      </c>
      <c r="G205" s="231"/>
      <c r="H205" s="234">
        <v>346</v>
      </c>
      <c r="I205" s="235"/>
      <c r="J205" s="231"/>
      <c r="K205" s="231"/>
      <c r="L205" s="236"/>
      <c r="M205" s="237"/>
      <c r="N205" s="238"/>
      <c r="O205" s="238"/>
      <c r="P205" s="238"/>
      <c r="Q205" s="238"/>
      <c r="R205" s="238"/>
      <c r="S205" s="238"/>
      <c r="T205" s="23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0" t="s">
        <v>137</v>
      </c>
      <c r="AU205" s="240" t="s">
        <v>79</v>
      </c>
      <c r="AV205" s="14" t="s">
        <v>131</v>
      </c>
      <c r="AW205" s="14" t="s">
        <v>33</v>
      </c>
      <c r="AX205" s="14" t="s">
        <v>77</v>
      </c>
      <c r="AY205" s="240" t="s">
        <v>124</v>
      </c>
    </row>
    <row r="206" s="2" customFormat="1" ht="16.5" customHeight="1">
      <c r="A206" s="40"/>
      <c r="B206" s="41"/>
      <c r="C206" s="199" t="s">
        <v>281</v>
      </c>
      <c r="D206" s="199" t="s">
        <v>126</v>
      </c>
      <c r="E206" s="200" t="s">
        <v>282</v>
      </c>
      <c r="F206" s="201" t="s">
        <v>283</v>
      </c>
      <c r="G206" s="202" t="s">
        <v>129</v>
      </c>
      <c r="H206" s="203">
        <v>532.01999999999998</v>
      </c>
      <c r="I206" s="204"/>
      <c r="J206" s="205">
        <f>ROUND(I206*H206,2)</f>
        <v>0</v>
      </c>
      <c r="K206" s="201" t="s">
        <v>130</v>
      </c>
      <c r="L206" s="46"/>
      <c r="M206" s="206" t="s">
        <v>19</v>
      </c>
      <c r="N206" s="207" t="s">
        <v>43</v>
      </c>
      <c r="O206" s="86"/>
      <c r="P206" s="208">
        <f>O206*H206</f>
        <v>0</v>
      </c>
      <c r="Q206" s="208">
        <v>0.00025999999999999998</v>
      </c>
      <c r="R206" s="208">
        <f>Q206*H206</f>
        <v>0.13832519999999998</v>
      </c>
      <c r="S206" s="208">
        <v>0</v>
      </c>
      <c r="T206" s="209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0" t="s">
        <v>131</v>
      </c>
      <c r="AT206" s="210" t="s">
        <v>126</v>
      </c>
      <c r="AU206" s="210" t="s">
        <v>79</v>
      </c>
      <c r="AY206" s="19" t="s">
        <v>124</v>
      </c>
      <c r="BE206" s="211">
        <f>IF(N206="základní",J206,0)</f>
        <v>0</v>
      </c>
      <c r="BF206" s="211">
        <f>IF(N206="snížená",J206,0)</f>
        <v>0</v>
      </c>
      <c r="BG206" s="211">
        <f>IF(N206="zákl. přenesená",J206,0)</f>
        <v>0</v>
      </c>
      <c r="BH206" s="211">
        <f>IF(N206="sníž. přenesená",J206,0)</f>
        <v>0</v>
      </c>
      <c r="BI206" s="211">
        <f>IF(N206="nulová",J206,0)</f>
        <v>0</v>
      </c>
      <c r="BJ206" s="19" t="s">
        <v>77</v>
      </c>
      <c r="BK206" s="211">
        <f>ROUND(I206*H206,2)</f>
        <v>0</v>
      </c>
      <c r="BL206" s="19" t="s">
        <v>131</v>
      </c>
      <c r="BM206" s="210" t="s">
        <v>284</v>
      </c>
    </row>
    <row r="207" s="2" customFormat="1">
      <c r="A207" s="40"/>
      <c r="B207" s="41"/>
      <c r="C207" s="42"/>
      <c r="D207" s="212" t="s">
        <v>133</v>
      </c>
      <c r="E207" s="42"/>
      <c r="F207" s="213" t="s">
        <v>285</v>
      </c>
      <c r="G207" s="42"/>
      <c r="H207" s="42"/>
      <c r="I207" s="214"/>
      <c r="J207" s="42"/>
      <c r="K207" s="42"/>
      <c r="L207" s="46"/>
      <c r="M207" s="215"/>
      <c r="N207" s="216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133</v>
      </c>
      <c r="AU207" s="19" t="s">
        <v>79</v>
      </c>
    </row>
    <row r="208" s="2" customFormat="1">
      <c r="A208" s="40"/>
      <c r="B208" s="41"/>
      <c r="C208" s="42"/>
      <c r="D208" s="217" t="s">
        <v>135</v>
      </c>
      <c r="E208" s="42"/>
      <c r="F208" s="218" t="s">
        <v>286</v>
      </c>
      <c r="G208" s="42"/>
      <c r="H208" s="42"/>
      <c r="I208" s="214"/>
      <c r="J208" s="42"/>
      <c r="K208" s="42"/>
      <c r="L208" s="46"/>
      <c r="M208" s="215"/>
      <c r="N208" s="216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135</v>
      </c>
      <c r="AU208" s="19" t="s">
        <v>79</v>
      </c>
    </row>
    <row r="209" s="13" customFormat="1">
      <c r="A209" s="13"/>
      <c r="B209" s="219"/>
      <c r="C209" s="220"/>
      <c r="D209" s="212" t="s">
        <v>137</v>
      </c>
      <c r="E209" s="221" t="s">
        <v>19</v>
      </c>
      <c r="F209" s="222" t="s">
        <v>287</v>
      </c>
      <c r="G209" s="220"/>
      <c r="H209" s="223">
        <v>176.46000000000001</v>
      </c>
      <c r="I209" s="224"/>
      <c r="J209" s="220"/>
      <c r="K209" s="220"/>
      <c r="L209" s="225"/>
      <c r="M209" s="226"/>
      <c r="N209" s="227"/>
      <c r="O209" s="227"/>
      <c r="P209" s="227"/>
      <c r="Q209" s="227"/>
      <c r="R209" s="227"/>
      <c r="S209" s="227"/>
      <c r="T209" s="22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29" t="s">
        <v>137</v>
      </c>
      <c r="AU209" s="229" t="s">
        <v>79</v>
      </c>
      <c r="AV209" s="13" t="s">
        <v>79</v>
      </c>
      <c r="AW209" s="13" t="s">
        <v>33</v>
      </c>
      <c r="AX209" s="13" t="s">
        <v>72</v>
      </c>
      <c r="AY209" s="229" t="s">
        <v>124</v>
      </c>
    </row>
    <row r="210" s="13" customFormat="1">
      <c r="A210" s="13"/>
      <c r="B210" s="219"/>
      <c r="C210" s="220"/>
      <c r="D210" s="212" t="s">
        <v>137</v>
      </c>
      <c r="E210" s="221" t="s">
        <v>19</v>
      </c>
      <c r="F210" s="222" t="s">
        <v>288</v>
      </c>
      <c r="G210" s="220"/>
      <c r="H210" s="223">
        <v>526.95799999999997</v>
      </c>
      <c r="I210" s="224"/>
      <c r="J210" s="220"/>
      <c r="K210" s="220"/>
      <c r="L210" s="225"/>
      <c r="M210" s="226"/>
      <c r="N210" s="227"/>
      <c r="O210" s="227"/>
      <c r="P210" s="227"/>
      <c r="Q210" s="227"/>
      <c r="R210" s="227"/>
      <c r="S210" s="227"/>
      <c r="T210" s="22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29" t="s">
        <v>137</v>
      </c>
      <c r="AU210" s="229" t="s">
        <v>79</v>
      </c>
      <c r="AV210" s="13" t="s">
        <v>79</v>
      </c>
      <c r="AW210" s="13" t="s">
        <v>33</v>
      </c>
      <c r="AX210" s="13" t="s">
        <v>72</v>
      </c>
      <c r="AY210" s="229" t="s">
        <v>124</v>
      </c>
    </row>
    <row r="211" s="13" customFormat="1">
      <c r="A211" s="13"/>
      <c r="B211" s="219"/>
      <c r="C211" s="220"/>
      <c r="D211" s="212" t="s">
        <v>137</v>
      </c>
      <c r="E211" s="221" t="s">
        <v>19</v>
      </c>
      <c r="F211" s="222" t="s">
        <v>289</v>
      </c>
      <c r="G211" s="220"/>
      <c r="H211" s="223">
        <v>-73.439999999999998</v>
      </c>
      <c r="I211" s="224"/>
      <c r="J211" s="220"/>
      <c r="K211" s="220"/>
      <c r="L211" s="225"/>
      <c r="M211" s="226"/>
      <c r="N211" s="227"/>
      <c r="O211" s="227"/>
      <c r="P211" s="227"/>
      <c r="Q211" s="227"/>
      <c r="R211" s="227"/>
      <c r="S211" s="227"/>
      <c r="T211" s="22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29" t="s">
        <v>137</v>
      </c>
      <c r="AU211" s="229" t="s">
        <v>79</v>
      </c>
      <c r="AV211" s="13" t="s">
        <v>79</v>
      </c>
      <c r="AW211" s="13" t="s">
        <v>33</v>
      </c>
      <c r="AX211" s="13" t="s">
        <v>72</v>
      </c>
      <c r="AY211" s="229" t="s">
        <v>124</v>
      </c>
    </row>
    <row r="212" s="13" customFormat="1">
      <c r="A212" s="13"/>
      <c r="B212" s="219"/>
      <c r="C212" s="220"/>
      <c r="D212" s="212" t="s">
        <v>137</v>
      </c>
      <c r="E212" s="221" t="s">
        <v>19</v>
      </c>
      <c r="F212" s="222" t="s">
        <v>290</v>
      </c>
      <c r="G212" s="220"/>
      <c r="H212" s="223">
        <v>-79.200000000000003</v>
      </c>
      <c r="I212" s="224"/>
      <c r="J212" s="220"/>
      <c r="K212" s="220"/>
      <c r="L212" s="225"/>
      <c r="M212" s="226"/>
      <c r="N212" s="227"/>
      <c r="O212" s="227"/>
      <c r="P212" s="227"/>
      <c r="Q212" s="227"/>
      <c r="R212" s="227"/>
      <c r="S212" s="227"/>
      <c r="T212" s="22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29" t="s">
        <v>137</v>
      </c>
      <c r="AU212" s="229" t="s">
        <v>79</v>
      </c>
      <c r="AV212" s="13" t="s">
        <v>79</v>
      </c>
      <c r="AW212" s="13" t="s">
        <v>33</v>
      </c>
      <c r="AX212" s="13" t="s">
        <v>72</v>
      </c>
      <c r="AY212" s="229" t="s">
        <v>124</v>
      </c>
    </row>
    <row r="213" s="13" customFormat="1">
      <c r="A213" s="13"/>
      <c r="B213" s="219"/>
      <c r="C213" s="220"/>
      <c r="D213" s="212" t="s">
        <v>137</v>
      </c>
      <c r="E213" s="221" t="s">
        <v>19</v>
      </c>
      <c r="F213" s="222" t="s">
        <v>291</v>
      </c>
      <c r="G213" s="220"/>
      <c r="H213" s="223">
        <v>-2.1600000000000001</v>
      </c>
      <c r="I213" s="224"/>
      <c r="J213" s="220"/>
      <c r="K213" s="220"/>
      <c r="L213" s="225"/>
      <c r="M213" s="226"/>
      <c r="N213" s="227"/>
      <c r="O213" s="227"/>
      <c r="P213" s="227"/>
      <c r="Q213" s="227"/>
      <c r="R213" s="227"/>
      <c r="S213" s="227"/>
      <c r="T213" s="22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29" t="s">
        <v>137</v>
      </c>
      <c r="AU213" s="229" t="s">
        <v>79</v>
      </c>
      <c r="AV213" s="13" t="s">
        <v>79</v>
      </c>
      <c r="AW213" s="13" t="s">
        <v>33</v>
      </c>
      <c r="AX213" s="13" t="s">
        <v>72</v>
      </c>
      <c r="AY213" s="229" t="s">
        <v>124</v>
      </c>
    </row>
    <row r="214" s="13" customFormat="1">
      <c r="A214" s="13"/>
      <c r="B214" s="219"/>
      <c r="C214" s="220"/>
      <c r="D214" s="212" t="s">
        <v>137</v>
      </c>
      <c r="E214" s="221" t="s">
        <v>19</v>
      </c>
      <c r="F214" s="222" t="s">
        <v>292</v>
      </c>
      <c r="G214" s="220"/>
      <c r="H214" s="223">
        <v>-5.4000000000000004</v>
      </c>
      <c r="I214" s="224"/>
      <c r="J214" s="220"/>
      <c r="K214" s="220"/>
      <c r="L214" s="225"/>
      <c r="M214" s="226"/>
      <c r="N214" s="227"/>
      <c r="O214" s="227"/>
      <c r="P214" s="227"/>
      <c r="Q214" s="227"/>
      <c r="R214" s="227"/>
      <c r="S214" s="227"/>
      <c r="T214" s="22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9" t="s">
        <v>137</v>
      </c>
      <c r="AU214" s="229" t="s">
        <v>79</v>
      </c>
      <c r="AV214" s="13" t="s">
        <v>79</v>
      </c>
      <c r="AW214" s="13" t="s">
        <v>33</v>
      </c>
      <c r="AX214" s="13" t="s">
        <v>72</v>
      </c>
      <c r="AY214" s="229" t="s">
        <v>124</v>
      </c>
    </row>
    <row r="215" s="13" customFormat="1">
      <c r="A215" s="13"/>
      <c r="B215" s="219"/>
      <c r="C215" s="220"/>
      <c r="D215" s="212" t="s">
        <v>137</v>
      </c>
      <c r="E215" s="221" t="s">
        <v>19</v>
      </c>
      <c r="F215" s="222" t="s">
        <v>293</v>
      </c>
      <c r="G215" s="220"/>
      <c r="H215" s="223">
        <v>-5.7530000000000001</v>
      </c>
      <c r="I215" s="224"/>
      <c r="J215" s="220"/>
      <c r="K215" s="220"/>
      <c r="L215" s="225"/>
      <c r="M215" s="226"/>
      <c r="N215" s="227"/>
      <c r="O215" s="227"/>
      <c r="P215" s="227"/>
      <c r="Q215" s="227"/>
      <c r="R215" s="227"/>
      <c r="S215" s="227"/>
      <c r="T215" s="22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29" t="s">
        <v>137</v>
      </c>
      <c r="AU215" s="229" t="s">
        <v>79</v>
      </c>
      <c r="AV215" s="13" t="s">
        <v>79</v>
      </c>
      <c r="AW215" s="13" t="s">
        <v>33</v>
      </c>
      <c r="AX215" s="13" t="s">
        <v>72</v>
      </c>
      <c r="AY215" s="229" t="s">
        <v>124</v>
      </c>
    </row>
    <row r="216" s="13" customFormat="1">
      <c r="A216" s="13"/>
      <c r="B216" s="219"/>
      <c r="C216" s="220"/>
      <c r="D216" s="212" t="s">
        <v>137</v>
      </c>
      <c r="E216" s="221" t="s">
        <v>19</v>
      </c>
      <c r="F216" s="222" t="s">
        <v>294</v>
      </c>
      <c r="G216" s="220"/>
      <c r="H216" s="223">
        <v>-5.4450000000000003</v>
      </c>
      <c r="I216" s="224"/>
      <c r="J216" s="220"/>
      <c r="K216" s="220"/>
      <c r="L216" s="225"/>
      <c r="M216" s="226"/>
      <c r="N216" s="227"/>
      <c r="O216" s="227"/>
      <c r="P216" s="227"/>
      <c r="Q216" s="227"/>
      <c r="R216" s="227"/>
      <c r="S216" s="227"/>
      <c r="T216" s="22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9" t="s">
        <v>137</v>
      </c>
      <c r="AU216" s="229" t="s">
        <v>79</v>
      </c>
      <c r="AV216" s="13" t="s">
        <v>79</v>
      </c>
      <c r="AW216" s="13" t="s">
        <v>33</v>
      </c>
      <c r="AX216" s="13" t="s">
        <v>72</v>
      </c>
      <c r="AY216" s="229" t="s">
        <v>124</v>
      </c>
    </row>
    <row r="217" s="14" customFormat="1">
      <c r="A217" s="14"/>
      <c r="B217" s="230"/>
      <c r="C217" s="231"/>
      <c r="D217" s="212" t="s">
        <v>137</v>
      </c>
      <c r="E217" s="232" t="s">
        <v>19</v>
      </c>
      <c r="F217" s="233" t="s">
        <v>140</v>
      </c>
      <c r="G217" s="231"/>
      <c r="H217" s="234">
        <v>532.01999999999998</v>
      </c>
      <c r="I217" s="235"/>
      <c r="J217" s="231"/>
      <c r="K217" s="231"/>
      <c r="L217" s="236"/>
      <c r="M217" s="237"/>
      <c r="N217" s="238"/>
      <c r="O217" s="238"/>
      <c r="P217" s="238"/>
      <c r="Q217" s="238"/>
      <c r="R217" s="238"/>
      <c r="S217" s="238"/>
      <c r="T217" s="23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0" t="s">
        <v>137</v>
      </c>
      <c r="AU217" s="240" t="s">
        <v>79</v>
      </c>
      <c r="AV217" s="14" t="s">
        <v>131</v>
      </c>
      <c r="AW217" s="14" t="s">
        <v>33</v>
      </c>
      <c r="AX217" s="14" t="s">
        <v>77</v>
      </c>
      <c r="AY217" s="240" t="s">
        <v>124</v>
      </c>
    </row>
    <row r="218" s="2" customFormat="1" ht="21.75" customHeight="1">
      <c r="A218" s="40"/>
      <c r="B218" s="41"/>
      <c r="C218" s="199" t="s">
        <v>295</v>
      </c>
      <c r="D218" s="199" t="s">
        <v>126</v>
      </c>
      <c r="E218" s="200" t="s">
        <v>296</v>
      </c>
      <c r="F218" s="201" t="s">
        <v>297</v>
      </c>
      <c r="G218" s="202" t="s">
        <v>129</v>
      </c>
      <c r="H218" s="203">
        <v>81.319999999999993</v>
      </c>
      <c r="I218" s="204"/>
      <c r="J218" s="205">
        <f>ROUND(I218*H218,2)</f>
        <v>0</v>
      </c>
      <c r="K218" s="201" t="s">
        <v>130</v>
      </c>
      <c r="L218" s="46"/>
      <c r="M218" s="206" t="s">
        <v>19</v>
      </c>
      <c r="N218" s="207" t="s">
        <v>43</v>
      </c>
      <c r="O218" s="86"/>
      <c r="P218" s="208">
        <f>O218*H218</f>
        <v>0</v>
      </c>
      <c r="Q218" s="208">
        <v>0.0043800000000000002</v>
      </c>
      <c r="R218" s="208">
        <f>Q218*H218</f>
        <v>0.35618159999999999</v>
      </c>
      <c r="S218" s="208">
        <v>0</v>
      </c>
      <c r="T218" s="209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0" t="s">
        <v>131</v>
      </c>
      <c r="AT218" s="210" t="s">
        <v>126</v>
      </c>
      <c r="AU218" s="210" t="s">
        <v>79</v>
      </c>
      <c r="AY218" s="19" t="s">
        <v>124</v>
      </c>
      <c r="BE218" s="211">
        <f>IF(N218="základní",J218,0)</f>
        <v>0</v>
      </c>
      <c r="BF218" s="211">
        <f>IF(N218="snížená",J218,0)</f>
        <v>0</v>
      </c>
      <c r="BG218" s="211">
        <f>IF(N218="zákl. přenesená",J218,0)</f>
        <v>0</v>
      </c>
      <c r="BH218" s="211">
        <f>IF(N218="sníž. přenesená",J218,0)</f>
        <v>0</v>
      </c>
      <c r="BI218" s="211">
        <f>IF(N218="nulová",J218,0)</f>
        <v>0</v>
      </c>
      <c r="BJ218" s="19" t="s">
        <v>77</v>
      </c>
      <c r="BK218" s="211">
        <f>ROUND(I218*H218,2)</f>
        <v>0</v>
      </c>
      <c r="BL218" s="19" t="s">
        <v>131</v>
      </c>
      <c r="BM218" s="210" t="s">
        <v>298</v>
      </c>
    </row>
    <row r="219" s="2" customFormat="1">
      <c r="A219" s="40"/>
      <c r="B219" s="41"/>
      <c r="C219" s="42"/>
      <c r="D219" s="212" t="s">
        <v>133</v>
      </c>
      <c r="E219" s="42"/>
      <c r="F219" s="213" t="s">
        <v>299</v>
      </c>
      <c r="G219" s="42"/>
      <c r="H219" s="42"/>
      <c r="I219" s="214"/>
      <c r="J219" s="42"/>
      <c r="K219" s="42"/>
      <c r="L219" s="46"/>
      <c r="M219" s="215"/>
      <c r="N219" s="216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133</v>
      </c>
      <c r="AU219" s="19" t="s">
        <v>79</v>
      </c>
    </row>
    <row r="220" s="2" customFormat="1">
      <c r="A220" s="40"/>
      <c r="B220" s="41"/>
      <c r="C220" s="42"/>
      <c r="D220" s="217" t="s">
        <v>135</v>
      </c>
      <c r="E220" s="42"/>
      <c r="F220" s="218" t="s">
        <v>300</v>
      </c>
      <c r="G220" s="42"/>
      <c r="H220" s="42"/>
      <c r="I220" s="214"/>
      <c r="J220" s="42"/>
      <c r="K220" s="42"/>
      <c r="L220" s="46"/>
      <c r="M220" s="215"/>
      <c r="N220" s="216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135</v>
      </c>
      <c r="AU220" s="19" t="s">
        <v>79</v>
      </c>
    </row>
    <row r="221" s="13" customFormat="1">
      <c r="A221" s="13"/>
      <c r="B221" s="219"/>
      <c r="C221" s="220"/>
      <c r="D221" s="212" t="s">
        <v>137</v>
      </c>
      <c r="E221" s="221" t="s">
        <v>19</v>
      </c>
      <c r="F221" s="222" t="s">
        <v>301</v>
      </c>
      <c r="G221" s="220"/>
      <c r="H221" s="223">
        <v>20.399999999999999</v>
      </c>
      <c r="I221" s="224"/>
      <c r="J221" s="220"/>
      <c r="K221" s="220"/>
      <c r="L221" s="225"/>
      <c r="M221" s="226"/>
      <c r="N221" s="227"/>
      <c r="O221" s="227"/>
      <c r="P221" s="227"/>
      <c r="Q221" s="227"/>
      <c r="R221" s="227"/>
      <c r="S221" s="227"/>
      <c r="T221" s="22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29" t="s">
        <v>137</v>
      </c>
      <c r="AU221" s="229" t="s">
        <v>79</v>
      </c>
      <c r="AV221" s="13" t="s">
        <v>79</v>
      </c>
      <c r="AW221" s="13" t="s">
        <v>33</v>
      </c>
      <c r="AX221" s="13" t="s">
        <v>72</v>
      </c>
      <c r="AY221" s="229" t="s">
        <v>124</v>
      </c>
    </row>
    <row r="222" s="13" customFormat="1">
      <c r="A222" s="13"/>
      <c r="B222" s="219"/>
      <c r="C222" s="220"/>
      <c r="D222" s="212" t="s">
        <v>137</v>
      </c>
      <c r="E222" s="221" t="s">
        <v>19</v>
      </c>
      <c r="F222" s="222" t="s">
        <v>302</v>
      </c>
      <c r="G222" s="220"/>
      <c r="H222" s="223">
        <v>60.920000000000002</v>
      </c>
      <c r="I222" s="224"/>
      <c r="J222" s="220"/>
      <c r="K222" s="220"/>
      <c r="L222" s="225"/>
      <c r="M222" s="226"/>
      <c r="N222" s="227"/>
      <c r="O222" s="227"/>
      <c r="P222" s="227"/>
      <c r="Q222" s="227"/>
      <c r="R222" s="227"/>
      <c r="S222" s="227"/>
      <c r="T222" s="22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29" t="s">
        <v>137</v>
      </c>
      <c r="AU222" s="229" t="s">
        <v>79</v>
      </c>
      <c r="AV222" s="13" t="s">
        <v>79</v>
      </c>
      <c r="AW222" s="13" t="s">
        <v>33</v>
      </c>
      <c r="AX222" s="13" t="s">
        <v>72</v>
      </c>
      <c r="AY222" s="229" t="s">
        <v>124</v>
      </c>
    </row>
    <row r="223" s="14" customFormat="1">
      <c r="A223" s="14"/>
      <c r="B223" s="230"/>
      <c r="C223" s="231"/>
      <c r="D223" s="212" t="s">
        <v>137</v>
      </c>
      <c r="E223" s="232" t="s">
        <v>19</v>
      </c>
      <c r="F223" s="233" t="s">
        <v>140</v>
      </c>
      <c r="G223" s="231"/>
      <c r="H223" s="234">
        <v>81.319999999999993</v>
      </c>
      <c r="I223" s="235"/>
      <c r="J223" s="231"/>
      <c r="K223" s="231"/>
      <c r="L223" s="236"/>
      <c r="M223" s="237"/>
      <c r="N223" s="238"/>
      <c r="O223" s="238"/>
      <c r="P223" s="238"/>
      <c r="Q223" s="238"/>
      <c r="R223" s="238"/>
      <c r="S223" s="238"/>
      <c r="T223" s="23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0" t="s">
        <v>137</v>
      </c>
      <c r="AU223" s="240" t="s">
        <v>79</v>
      </c>
      <c r="AV223" s="14" t="s">
        <v>131</v>
      </c>
      <c r="AW223" s="14" t="s">
        <v>33</v>
      </c>
      <c r="AX223" s="14" t="s">
        <v>77</v>
      </c>
      <c r="AY223" s="240" t="s">
        <v>124</v>
      </c>
    </row>
    <row r="224" s="2" customFormat="1" ht="24.15" customHeight="1">
      <c r="A224" s="40"/>
      <c r="B224" s="41"/>
      <c r="C224" s="199" t="s">
        <v>303</v>
      </c>
      <c r="D224" s="199" t="s">
        <v>126</v>
      </c>
      <c r="E224" s="200" t="s">
        <v>304</v>
      </c>
      <c r="F224" s="201" t="s">
        <v>305</v>
      </c>
      <c r="G224" s="202" t="s">
        <v>264</v>
      </c>
      <c r="H224" s="203">
        <v>388.60000000000002</v>
      </c>
      <c r="I224" s="204"/>
      <c r="J224" s="205">
        <f>ROUND(I224*H224,2)</f>
        <v>0</v>
      </c>
      <c r="K224" s="201" t="s">
        <v>130</v>
      </c>
      <c r="L224" s="46"/>
      <c r="M224" s="206" t="s">
        <v>19</v>
      </c>
      <c r="N224" s="207" t="s">
        <v>43</v>
      </c>
      <c r="O224" s="86"/>
      <c r="P224" s="208">
        <f>O224*H224</f>
        <v>0</v>
      </c>
      <c r="Q224" s="208">
        <v>0</v>
      </c>
      <c r="R224" s="208">
        <f>Q224*H224</f>
        <v>0</v>
      </c>
      <c r="S224" s="208">
        <v>0</v>
      </c>
      <c r="T224" s="209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0" t="s">
        <v>131</v>
      </c>
      <c r="AT224" s="210" t="s">
        <v>126</v>
      </c>
      <c r="AU224" s="210" t="s">
        <v>79</v>
      </c>
      <c r="AY224" s="19" t="s">
        <v>124</v>
      </c>
      <c r="BE224" s="211">
        <f>IF(N224="základní",J224,0)</f>
        <v>0</v>
      </c>
      <c r="BF224" s="211">
        <f>IF(N224="snížená",J224,0)</f>
        <v>0</v>
      </c>
      <c r="BG224" s="211">
        <f>IF(N224="zákl. přenesená",J224,0)</f>
        <v>0</v>
      </c>
      <c r="BH224" s="211">
        <f>IF(N224="sníž. přenesená",J224,0)</f>
        <v>0</v>
      </c>
      <c r="BI224" s="211">
        <f>IF(N224="nulová",J224,0)</f>
        <v>0</v>
      </c>
      <c r="BJ224" s="19" t="s">
        <v>77</v>
      </c>
      <c r="BK224" s="211">
        <f>ROUND(I224*H224,2)</f>
        <v>0</v>
      </c>
      <c r="BL224" s="19" t="s">
        <v>131</v>
      </c>
      <c r="BM224" s="210" t="s">
        <v>306</v>
      </c>
    </row>
    <row r="225" s="2" customFormat="1">
      <c r="A225" s="40"/>
      <c r="B225" s="41"/>
      <c r="C225" s="42"/>
      <c r="D225" s="212" t="s">
        <v>133</v>
      </c>
      <c r="E225" s="42"/>
      <c r="F225" s="213" t="s">
        <v>307</v>
      </c>
      <c r="G225" s="42"/>
      <c r="H225" s="42"/>
      <c r="I225" s="214"/>
      <c r="J225" s="42"/>
      <c r="K225" s="42"/>
      <c r="L225" s="46"/>
      <c r="M225" s="215"/>
      <c r="N225" s="216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133</v>
      </c>
      <c r="AU225" s="19" t="s">
        <v>79</v>
      </c>
    </row>
    <row r="226" s="2" customFormat="1">
      <c r="A226" s="40"/>
      <c r="B226" s="41"/>
      <c r="C226" s="42"/>
      <c r="D226" s="217" t="s">
        <v>135</v>
      </c>
      <c r="E226" s="42"/>
      <c r="F226" s="218" t="s">
        <v>308</v>
      </c>
      <c r="G226" s="42"/>
      <c r="H226" s="42"/>
      <c r="I226" s="214"/>
      <c r="J226" s="42"/>
      <c r="K226" s="42"/>
      <c r="L226" s="46"/>
      <c r="M226" s="215"/>
      <c r="N226" s="216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135</v>
      </c>
      <c r="AU226" s="19" t="s">
        <v>79</v>
      </c>
    </row>
    <row r="227" s="13" customFormat="1">
      <c r="A227" s="13"/>
      <c r="B227" s="219"/>
      <c r="C227" s="220"/>
      <c r="D227" s="212" t="s">
        <v>137</v>
      </c>
      <c r="E227" s="221" t="s">
        <v>19</v>
      </c>
      <c r="F227" s="222" t="s">
        <v>276</v>
      </c>
      <c r="G227" s="220"/>
      <c r="H227" s="223">
        <v>142.80000000000001</v>
      </c>
      <c r="I227" s="224"/>
      <c r="J227" s="220"/>
      <c r="K227" s="220"/>
      <c r="L227" s="225"/>
      <c r="M227" s="226"/>
      <c r="N227" s="227"/>
      <c r="O227" s="227"/>
      <c r="P227" s="227"/>
      <c r="Q227" s="227"/>
      <c r="R227" s="227"/>
      <c r="S227" s="227"/>
      <c r="T227" s="22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9" t="s">
        <v>137</v>
      </c>
      <c r="AU227" s="229" t="s">
        <v>79</v>
      </c>
      <c r="AV227" s="13" t="s">
        <v>79</v>
      </c>
      <c r="AW227" s="13" t="s">
        <v>33</v>
      </c>
      <c r="AX227" s="13" t="s">
        <v>72</v>
      </c>
      <c r="AY227" s="229" t="s">
        <v>124</v>
      </c>
    </row>
    <row r="228" s="13" customFormat="1">
      <c r="A228" s="13"/>
      <c r="B228" s="219"/>
      <c r="C228" s="220"/>
      <c r="D228" s="212" t="s">
        <v>137</v>
      </c>
      <c r="E228" s="221" t="s">
        <v>19</v>
      </c>
      <c r="F228" s="222" t="s">
        <v>277</v>
      </c>
      <c r="G228" s="220"/>
      <c r="H228" s="223">
        <v>171.59999999999999</v>
      </c>
      <c r="I228" s="224"/>
      <c r="J228" s="220"/>
      <c r="K228" s="220"/>
      <c r="L228" s="225"/>
      <c r="M228" s="226"/>
      <c r="N228" s="227"/>
      <c r="O228" s="227"/>
      <c r="P228" s="227"/>
      <c r="Q228" s="227"/>
      <c r="R228" s="227"/>
      <c r="S228" s="227"/>
      <c r="T228" s="22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9" t="s">
        <v>137</v>
      </c>
      <c r="AU228" s="229" t="s">
        <v>79</v>
      </c>
      <c r="AV228" s="13" t="s">
        <v>79</v>
      </c>
      <c r="AW228" s="13" t="s">
        <v>33</v>
      </c>
      <c r="AX228" s="13" t="s">
        <v>72</v>
      </c>
      <c r="AY228" s="229" t="s">
        <v>124</v>
      </c>
    </row>
    <row r="229" s="13" customFormat="1">
      <c r="A229" s="13"/>
      <c r="B229" s="219"/>
      <c r="C229" s="220"/>
      <c r="D229" s="212" t="s">
        <v>137</v>
      </c>
      <c r="E229" s="221" t="s">
        <v>19</v>
      </c>
      <c r="F229" s="222" t="s">
        <v>278</v>
      </c>
      <c r="G229" s="220"/>
      <c r="H229" s="223">
        <v>6</v>
      </c>
      <c r="I229" s="224"/>
      <c r="J229" s="220"/>
      <c r="K229" s="220"/>
      <c r="L229" s="225"/>
      <c r="M229" s="226"/>
      <c r="N229" s="227"/>
      <c r="O229" s="227"/>
      <c r="P229" s="227"/>
      <c r="Q229" s="227"/>
      <c r="R229" s="227"/>
      <c r="S229" s="227"/>
      <c r="T229" s="22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29" t="s">
        <v>137</v>
      </c>
      <c r="AU229" s="229" t="s">
        <v>79</v>
      </c>
      <c r="AV229" s="13" t="s">
        <v>79</v>
      </c>
      <c r="AW229" s="13" t="s">
        <v>33</v>
      </c>
      <c r="AX229" s="13" t="s">
        <v>72</v>
      </c>
      <c r="AY229" s="229" t="s">
        <v>124</v>
      </c>
    </row>
    <row r="230" s="13" customFormat="1">
      <c r="A230" s="13"/>
      <c r="B230" s="219"/>
      <c r="C230" s="220"/>
      <c r="D230" s="212" t="s">
        <v>137</v>
      </c>
      <c r="E230" s="221" t="s">
        <v>19</v>
      </c>
      <c r="F230" s="222" t="s">
        <v>309</v>
      </c>
      <c r="G230" s="220"/>
      <c r="H230" s="223">
        <v>15.6</v>
      </c>
      <c r="I230" s="224"/>
      <c r="J230" s="220"/>
      <c r="K230" s="220"/>
      <c r="L230" s="225"/>
      <c r="M230" s="226"/>
      <c r="N230" s="227"/>
      <c r="O230" s="227"/>
      <c r="P230" s="227"/>
      <c r="Q230" s="227"/>
      <c r="R230" s="227"/>
      <c r="S230" s="227"/>
      <c r="T230" s="22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9" t="s">
        <v>137</v>
      </c>
      <c r="AU230" s="229" t="s">
        <v>79</v>
      </c>
      <c r="AV230" s="13" t="s">
        <v>79</v>
      </c>
      <c r="AW230" s="13" t="s">
        <v>33</v>
      </c>
      <c r="AX230" s="13" t="s">
        <v>72</v>
      </c>
      <c r="AY230" s="229" t="s">
        <v>124</v>
      </c>
    </row>
    <row r="231" s="13" customFormat="1">
      <c r="A231" s="13"/>
      <c r="B231" s="219"/>
      <c r="C231" s="220"/>
      <c r="D231" s="212" t="s">
        <v>137</v>
      </c>
      <c r="E231" s="221" t="s">
        <v>19</v>
      </c>
      <c r="F231" s="222" t="s">
        <v>280</v>
      </c>
      <c r="G231" s="220"/>
      <c r="H231" s="223">
        <v>10</v>
      </c>
      <c r="I231" s="224"/>
      <c r="J231" s="220"/>
      <c r="K231" s="220"/>
      <c r="L231" s="225"/>
      <c r="M231" s="226"/>
      <c r="N231" s="227"/>
      <c r="O231" s="227"/>
      <c r="P231" s="227"/>
      <c r="Q231" s="227"/>
      <c r="R231" s="227"/>
      <c r="S231" s="227"/>
      <c r="T231" s="22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9" t="s">
        <v>137</v>
      </c>
      <c r="AU231" s="229" t="s">
        <v>79</v>
      </c>
      <c r="AV231" s="13" t="s">
        <v>79</v>
      </c>
      <c r="AW231" s="13" t="s">
        <v>33</v>
      </c>
      <c r="AX231" s="13" t="s">
        <v>72</v>
      </c>
      <c r="AY231" s="229" t="s">
        <v>124</v>
      </c>
    </row>
    <row r="232" s="13" customFormat="1">
      <c r="A232" s="13"/>
      <c r="B232" s="219"/>
      <c r="C232" s="220"/>
      <c r="D232" s="212" t="s">
        <v>137</v>
      </c>
      <c r="E232" s="221" t="s">
        <v>19</v>
      </c>
      <c r="F232" s="222" t="s">
        <v>310</v>
      </c>
      <c r="G232" s="220"/>
      <c r="H232" s="223">
        <v>8</v>
      </c>
      <c r="I232" s="224"/>
      <c r="J232" s="220"/>
      <c r="K232" s="220"/>
      <c r="L232" s="225"/>
      <c r="M232" s="226"/>
      <c r="N232" s="227"/>
      <c r="O232" s="227"/>
      <c r="P232" s="227"/>
      <c r="Q232" s="227"/>
      <c r="R232" s="227"/>
      <c r="S232" s="227"/>
      <c r="T232" s="22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29" t="s">
        <v>137</v>
      </c>
      <c r="AU232" s="229" t="s">
        <v>79</v>
      </c>
      <c r="AV232" s="13" t="s">
        <v>79</v>
      </c>
      <c r="AW232" s="13" t="s">
        <v>33</v>
      </c>
      <c r="AX232" s="13" t="s">
        <v>72</v>
      </c>
      <c r="AY232" s="229" t="s">
        <v>124</v>
      </c>
    </row>
    <row r="233" s="13" customFormat="1">
      <c r="A233" s="13"/>
      <c r="B233" s="219"/>
      <c r="C233" s="220"/>
      <c r="D233" s="212" t="s">
        <v>137</v>
      </c>
      <c r="E233" s="221" t="s">
        <v>19</v>
      </c>
      <c r="F233" s="222" t="s">
        <v>311</v>
      </c>
      <c r="G233" s="220"/>
      <c r="H233" s="223">
        <v>34.600000000000001</v>
      </c>
      <c r="I233" s="224"/>
      <c r="J233" s="220"/>
      <c r="K233" s="220"/>
      <c r="L233" s="225"/>
      <c r="M233" s="226"/>
      <c r="N233" s="227"/>
      <c r="O233" s="227"/>
      <c r="P233" s="227"/>
      <c r="Q233" s="227"/>
      <c r="R233" s="227"/>
      <c r="S233" s="227"/>
      <c r="T233" s="22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9" t="s">
        <v>137</v>
      </c>
      <c r="AU233" s="229" t="s">
        <v>79</v>
      </c>
      <c r="AV233" s="13" t="s">
        <v>79</v>
      </c>
      <c r="AW233" s="13" t="s">
        <v>33</v>
      </c>
      <c r="AX233" s="13" t="s">
        <v>72</v>
      </c>
      <c r="AY233" s="229" t="s">
        <v>124</v>
      </c>
    </row>
    <row r="234" s="14" customFormat="1">
      <c r="A234" s="14"/>
      <c r="B234" s="230"/>
      <c r="C234" s="231"/>
      <c r="D234" s="212" t="s">
        <v>137</v>
      </c>
      <c r="E234" s="232" t="s">
        <v>19</v>
      </c>
      <c r="F234" s="233" t="s">
        <v>140</v>
      </c>
      <c r="G234" s="231"/>
      <c r="H234" s="234">
        <v>388.60000000000002</v>
      </c>
      <c r="I234" s="235"/>
      <c r="J234" s="231"/>
      <c r="K234" s="231"/>
      <c r="L234" s="236"/>
      <c r="M234" s="237"/>
      <c r="N234" s="238"/>
      <c r="O234" s="238"/>
      <c r="P234" s="238"/>
      <c r="Q234" s="238"/>
      <c r="R234" s="238"/>
      <c r="S234" s="238"/>
      <c r="T234" s="23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0" t="s">
        <v>137</v>
      </c>
      <c r="AU234" s="240" t="s">
        <v>79</v>
      </c>
      <c r="AV234" s="14" t="s">
        <v>131</v>
      </c>
      <c r="AW234" s="14" t="s">
        <v>33</v>
      </c>
      <c r="AX234" s="14" t="s">
        <v>77</v>
      </c>
      <c r="AY234" s="240" t="s">
        <v>124</v>
      </c>
    </row>
    <row r="235" s="2" customFormat="1" ht="21.75" customHeight="1">
      <c r="A235" s="40"/>
      <c r="B235" s="41"/>
      <c r="C235" s="251" t="s">
        <v>312</v>
      </c>
      <c r="D235" s="251" t="s">
        <v>208</v>
      </c>
      <c r="E235" s="252" t="s">
        <v>313</v>
      </c>
      <c r="F235" s="253" t="s">
        <v>314</v>
      </c>
      <c r="G235" s="254" t="s">
        <v>264</v>
      </c>
      <c r="H235" s="255">
        <v>241.58199999999999</v>
      </c>
      <c r="I235" s="256"/>
      <c r="J235" s="257">
        <f>ROUND(I235*H235,2)</f>
        <v>0</v>
      </c>
      <c r="K235" s="253" t="s">
        <v>130</v>
      </c>
      <c r="L235" s="258"/>
      <c r="M235" s="259" t="s">
        <v>19</v>
      </c>
      <c r="N235" s="260" t="s">
        <v>43</v>
      </c>
      <c r="O235" s="86"/>
      <c r="P235" s="208">
        <f>O235*H235</f>
        <v>0</v>
      </c>
      <c r="Q235" s="208">
        <v>0.00011</v>
      </c>
      <c r="R235" s="208">
        <f>Q235*H235</f>
        <v>0.02657402</v>
      </c>
      <c r="S235" s="208">
        <v>0</v>
      </c>
      <c r="T235" s="20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0" t="s">
        <v>180</v>
      </c>
      <c r="AT235" s="210" t="s">
        <v>208</v>
      </c>
      <c r="AU235" s="210" t="s">
        <v>79</v>
      </c>
      <c r="AY235" s="19" t="s">
        <v>124</v>
      </c>
      <c r="BE235" s="211">
        <f>IF(N235="základní",J235,0)</f>
        <v>0</v>
      </c>
      <c r="BF235" s="211">
        <f>IF(N235="snížená",J235,0)</f>
        <v>0</v>
      </c>
      <c r="BG235" s="211">
        <f>IF(N235="zákl. přenesená",J235,0)</f>
        <v>0</v>
      </c>
      <c r="BH235" s="211">
        <f>IF(N235="sníž. přenesená",J235,0)</f>
        <v>0</v>
      </c>
      <c r="BI235" s="211">
        <f>IF(N235="nulová",J235,0)</f>
        <v>0</v>
      </c>
      <c r="BJ235" s="19" t="s">
        <v>77</v>
      </c>
      <c r="BK235" s="211">
        <f>ROUND(I235*H235,2)</f>
        <v>0</v>
      </c>
      <c r="BL235" s="19" t="s">
        <v>131</v>
      </c>
      <c r="BM235" s="210" t="s">
        <v>315</v>
      </c>
    </row>
    <row r="236" s="2" customFormat="1">
      <c r="A236" s="40"/>
      <c r="B236" s="41"/>
      <c r="C236" s="42"/>
      <c r="D236" s="212" t="s">
        <v>133</v>
      </c>
      <c r="E236" s="42"/>
      <c r="F236" s="213" t="s">
        <v>314</v>
      </c>
      <c r="G236" s="42"/>
      <c r="H236" s="42"/>
      <c r="I236" s="214"/>
      <c r="J236" s="42"/>
      <c r="K236" s="42"/>
      <c r="L236" s="46"/>
      <c r="M236" s="215"/>
      <c r="N236" s="216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133</v>
      </c>
      <c r="AU236" s="19" t="s">
        <v>79</v>
      </c>
    </row>
    <row r="237" s="13" customFormat="1">
      <c r="A237" s="13"/>
      <c r="B237" s="219"/>
      <c r="C237" s="220"/>
      <c r="D237" s="212" t="s">
        <v>137</v>
      </c>
      <c r="E237" s="221" t="s">
        <v>19</v>
      </c>
      <c r="F237" s="222" t="s">
        <v>316</v>
      </c>
      <c r="G237" s="220"/>
      <c r="H237" s="223">
        <v>78.540000000000006</v>
      </c>
      <c r="I237" s="224"/>
      <c r="J237" s="220"/>
      <c r="K237" s="220"/>
      <c r="L237" s="225"/>
      <c r="M237" s="226"/>
      <c r="N237" s="227"/>
      <c r="O237" s="227"/>
      <c r="P237" s="227"/>
      <c r="Q237" s="227"/>
      <c r="R237" s="227"/>
      <c r="S237" s="227"/>
      <c r="T237" s="22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29" t="s">
        <v>137</v>
      </c>
      <c r="AU237" s="229" t="s">
        <v>79</v>
      </c>
      <c r="AV237" s="13" t="s">
        <v>79</v>
      </c>
      <c r="AW237" s="13" t="s">
        <v>33</v>
      </c>
      <c r="AX237" s="13" t="s">
        <v>72</v>
      </c>
      <c r="AY237" s="229" t="s">
        <v>124</v>
      </c>
    </row>
    <row r="238" s="13" customFormat="1">
      <c r="A238" s="13"/>
      <c r="B238" s="219"/>
      <c r="C238" s="220"/>
      <c r="D238" s="212" t="s">
        <v>137</v>
      </c>
      <c r="E238" s="221" t="s">
        <v>19</v>
      </c>
      <c r="F238" s="222" t="s">
        <v>317</v>
      </c>
      <c r="G238" s="220"/>
      <c r="H238" s="223">
        <v>94.379999999999995</v>
      </c>
      <c r="I238" s="224"/>
      <c r="J238" s="220"/>
      <c r="K238" s="220"/>
      <c r="L238" s="225"/>
      <c r="M238" s="226"/>
      <c r="N238" s="227"/>
      <c r="O238" s="227"/>
      <c r="P238" s="227"/>
      <c r="Q238" s="227"/>
      <c r="R238" s="227"/>
      <c r="S238" s="227"/>
      <c r="T238" s="22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9" t="s">
        <v>137</v>
      </c>
      <c r="AU238" s="229" t="s">
        <v>79</v>
      </c>
      <c r="AV238" s="13" t="s">
        <v>79</v>
      </c>
      <c r="AW238" s="13" t="s">
        <v>33</v>
      </c>
      <c r="AX238" s="13" t="s">
        <v>72</v>
      </c>
      <c r="AY238" s="229" t="s">
        <v>124</v>
      </c>
    </row>
    <row r="239" s="13" customFormat="1">
      <c r="A239" s="13"/>
      <c r="B239" s="219"/>
      <c r="C239" s="220"/>
      <c r="D239" s="212" t="s">
        <v>137</v>
      </c>
      <c r="E239" s="221" t="s">
        <v>19</v>
      </c>
      <c r="F239" s="222" t="s">
        <v>318</v>
      </c>
      <c r="G239" s="220"/>
      <c r="H239" s="223">
        <v>3.2999999999999998</v>
      </c>
      <c r="I239" s="224"/>
      <c r="J239" s="220"/>
      <c r="K239" s="220"/>
      <c r="L239" s="225"/>
      <c r="M239" s="226"/>
      <c r="N239" s="227"/>
      <c r="O239" s="227"/>
      <c r="P239" s="227"/>
      <c r="Q239" s="227"/>
      <c r="R239" s="227"/>
      <c r="S239" s="227"/>
      <c r="T239" s="22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29" t="s">
        <v>137</v>
      </c>
      <c r="AU239" s="229" t="s">
        <v>79</v>
      </c>
      <c r="AV239" s="13" t="s">
        <v>79</v>
      </c>
      <c r="AW239" s="13" t="s">
        <v>33</v>
      </c>
      <c r="AX239" s="13" t="s">
        <v>72</v>
      </c>
      <c r="AY239" s="229" t="s">
        <v>124</v>
      </c>
    </row>
    <row r="240" s="13" customFormat="1">
      <c r="A240" s="13"/>
      <c r="B240" s="219"/>
      <c r="C240" s="220"/>
      <c r="D240" s="212" t="s">
        <v>137</v>
      </c>
      <c r="E240" s="221" t="s">
        <v>19</v>
      </c>
      <c r="F240" s="222" t="s">
        <v>319</v>
      </c>
      <c r="G240" s="220"/>
      <c r="H240" s="223">
        <v>13.859999999999999</v>
      </c>
      <c r="I240" s="224"/>
      <c r="J240" s="220"/>
      <c r="K240" s="220"/>
      <c r="L240" s="225"/>
      <c r="M240" s="226"/>
      <c r="N240" s="227"/>
      <c r="O240" s="227"/>
      <c r="P240" s="227"/>
      <c r="Q240" s="227"/>
      <c r="R240" s="227"/>
      <c r="S240" s="227"/>
      <c r="T240" s="22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9" t="s">
        <v>137</v>
      </c>
      <c r="AU240" s="229" t="s">
        <v>79</v>
      </c>
      <c r="AV240" s="13" t="s">
        <v>79</v>
      </c>
      <c r="AW240" s="13" t="s">
        <v>33</v>
      </c>
      <c r="AX240" s="13" t="s">
        <v>72</v>
      </c>
      <c r="AY240" s="229" t="s">
        <v>124</v>
      </c>
    </row>
    <row r="241" s="13" customFormat="1">
      <c r="A241" s="13"/>
      <c r="B241" s="219"/>
      <c r="C241" s="220"/>
      <c r="D241" s="212" t="s">
        <v>137</v>
      </c>
      <c r="E241" s="221" t="s">
        <v>19</v>
      </c>
      <c r="F241" s="222" t="s">
        <v>320</v>
      </c>
      <c r="G241" s="220"/>
      <c r="H241" s="223">
        <v>6.71</v>
      </c>
      <c r="I241" s="224"/>
      <c r="J241" s="220"/>
      <c r="K241" s="220"/>
      <c r="L241" s="225"/>
      <c r="M241" s="226"/>
      <c r="N241" s="227"/>
      <c r="O241" s="227"/>
      <c r="P241" s="227"/>
      <c r="Q241" s="227"/>
      <c r="R241" s="227"/>
      <c r="S241" s="227"/>
      <c r="T241" s="22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9" t="s">
        <v>137</v>
      </c>
      <c r="AU241" s="229" t="s">
        <v>79</v>
      </c>
      <c r="AV241" s="13" t="s">
        <v>79</v>
      </c>
      <c r="AW241" s="13" t="s">
        <v>33</v>
      </c>
      <c r="AX241" s="13" t="s">
        <v>72</v>
      </c>
      <c r="AY241" s="229" t="s">
        <v>124</v>
      </c>
    </row>
    <row r="242" s="13" customFormat="1">
      <c r="A242" s="13"/>
      <c r="B242" s="219"/>
      <c r="C242" s="220"/>
      <c r="D242" s="212" t="s">
        <v>137</v>
      </c>
      <c r="E242" s="221" t="s">
        <v>19</v>
      </c>
      <c r="F242" s="222" t="s">
        <v>321</v>
      </c>
      <c r="G242" s="220"/>
      <c r="H242" s="223">
        <v>6.7320000000000002</v>
      </c>
      <c r="I242" s="224"/>
      <c r="J242" s="220"/>
      <c r="K242" s="220"/>
      <c r="L242" s="225"/>
      <c r="M242" s="226"/>
      <c r="N242" s="227"/>
      <c r="O242" s="227"/>
      <c r="P242" s="227"/>
      <c r="Q242" s="227"/>
      <c r="R242" s="227"/>
      <c r="S242" s="227"/>
      <c r="T242" s="22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9" t="s">
        <v>137</v>
      </c>
      <c r="AU242" s="229" t="s">
        <v>79</v>
      </c>
      <c r="AV242" s="13" t="s">
        <v>79</v>
      </c>
      <c r="AW242" s="13" t="s">
        <v>33</v>
      </c>
      <c r="AX242" s="13" t="s">
        <v>72</v>
      </c>
      <c r="AY242" s="229" t="s">
        <v>124</v>
      </c>
    </row>
    <row r="243" s="13" customFormat="1">
      <c r="A243" s="13"/>
      <c r="B243" s="219"/>
      <c r="C243" s="220"/>
      <c r="D243" s="212" t="s">
        <v>137</v>
      </c>
      <c r="E243" s="221" t="s">
        <v>19</v>
      </c>
      <c r="F243" s="222" t="s">
        <v>322</v>
      </c>
      <c r="G243" s="220"/>
      <c r="H243" s="223">
        <v>38.060000000000002</v>
      </c>
      <c r="I243" s="224"/>
      <c r="J243" s="220"/>
      <c r="K243" s="220"/>
      <c r="L243" s="225"/>
      <c r="M243" s="226"/>
      <c r="N243" s="227"/>
      <c r="O243" s="227"/>
      <c r="P243" s="227"/>
      <c r="Q243" s="227"/>
      <c r="R243" s="227"/>
      <c r="S243" s="227"/>
      <c r="T243" s="22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9" t="s">
        <v>137</v>
      </c>
      <c r="AU243" s="229" t="s">
        <v>79</v>
      </c>
      <c r="AV243" s="13" t="s">
        <v>79</v>
      </c>
      <c r="AW243" s="13" t="s">
        <v>33</v>
      </c>
      <c r="AX243" s="13" t="s">
        <v>72</v>
      </c>
      <c r="AY243" s="229" t="s">
        <v>124</v>
      </c>
    </row>
    <row r="244" s="14" customFormat="1">
      <c r="A244" s="14"/>
      <c r="B244" s="230"/>
      <c r="C244" s="231"/>
      <c r="D244" s="212" t="s">
        <v>137</v>
      </c>
      <c r="E244" s="232" t="s">
        <v>19</v>
      </c>
      <c r="F244" s="233" t="s">
        <v>140</v>
      </c>
      <c r="G244" s="231"/>
      <c r="H244" s="234">
        <v>241.58199999999999</v>
      </c>
      <c r="I244" s="235"/>
      <c r="J244" s="231"/>
      <c r="K244" s="231"/>
      <c r="L244" s="236"/>
      <c r="M244" s="237"/>
      <c r="N244" s="238"/>
      <c r="O244" s="238"/>
      <c r="P244" s="238"/>
      <c r="Q244" s="238"/>
      <c r="R244" s="238"/>
      <c r="S244" s="238"/>
      <c r="T244" s="23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0" t="s">
        <v>137</v>
      </c>
      <c r="AU244" s="240" t="s">
        <v>79</v>
      </c>
      <c r="AV244" s="14" t="s">
        <v>131</v>
      </c>
      <c r="AW244" s="14" t="s">
        <v>33</v>
      </c>
      <c r="AX244" s="14" t="s">
        <v>77</v>
      </c>
      <c r="AY244" s="240" t="s">
        <v>124</v>
      </c>
    </row>
    <row r="245" s="2" customFormat="1" ht="24.15" customHeight="1">
      <c r="A245" s="40"/>
      <c r="B245" s="41"/>
      <c r="C245" s="251" t="s">
        <v>323</v>
      </c>
      <c r="D245" s="251" t="s">
        <v>208</v>
      </c>
      <c r="E245" s="252" t="s">
        <v>324</v>
      </c>
      <c r="F245" s="253" t="s">
        <v>325</v>
      </c>
      <c r="G245" s="254" t="s">
        <v>264</v>
      </c>
      <c r="H245" s="255">
        <v>105.93000000000001</v>
      </c>
      <c r="I245" s="256"/>
      <c r="J245" s="257">
        <f>ROUND(I245*H245,2)</f>
        <v>0</v>
      </c>
      <c r="K245" s="253" t="s">
        <v>130</v>
      </c>
      <c r="L245" s="258"/>
      <c r="M245" s="259" t="s">
        <v>19</v>
      </c>
      <c r="N245" s="260" t="s">
        <v>43</v>
      </c>
      <c r="O245" s="86"/>
      <c r="P245" s="208">
        <f>O245*H245</f>
        <v>0</v>
      </c>
      <c r="Q245" s="208">
        <v>0.00020000000000000001</v>
      </c>
      <c r="R245" s="208">
        <f>Q245*H245</f>
        <v>0.021186000000000003</v>
      </c>
      <c r="S245" s="208">
        <v>0</v>
      </c>
      <c r="T245" s="209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0" t="s">
        <v>180</v>
      </c>
      <c r="AT245" s="210" t="s">
        <v>208</v>
      </c>
      <c r="AU245" s="210" t="s">
        <v>79</v>
      </c>
      <c r="AY245" s="19" t="s">
        <v>124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9" t="s">
        <v>77</v>
      </c>
      <c r="BK245" s="211">
        <f>ROUND(I245*H245,2)</f>
        <v>0</v>
      </c>
      <c r="BL245" s="19" t="s">
        <v>131</v>
      </c>
      <c r="BM245" s="210" t="s">
        <v>326</v>
      </c>
    </row>
    <row r="246" s="2" customFormat="1">
      <c r="A246" s="40"/>
      <c r="B246" s="41"/>
      <c r="C246" s="42"/>
      <c r="D246" s="212" t="s">
        <v>133</v>
      </c>
      <c r="E246" s="42"/>
      <c r="F246" s="213" t="s">
        <v>325</v>
      </c>
      <c r="G246" s="42"/>
      <c r="H246" s="42"/>
      <c r="I246" s="214"/>
      <c r="J246" s="42"/>
      <c r="K246" s="42"/>
      <c r="L246" s="46"/>
      <c r="M246" s="215"/>
      <c r="N246" s="216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133</v>
      </c>
      <c r="AU246" s="19" t="s">
        <v>79</v>
      </c>
    </row>
    <row r="247" s="13" customFormat="1">
      <c r="A247" s="13"/>
      <c r="B247" s="219"/>
      <c r="C247" s="220"/>
      <c r="D247" s="212" t="s">
        <v>137</v>
      </c>
      <c r="E247" s="221" t="s">
        <v>19</v>
      </c>
      <c r="F247" s="222" t="s">
        <v>327</v>
      </c>
      <c r="G247" s="220"/>
      <c r="H247" s="223">
        <v>44.880000000000003</v>
      </c>
      <c r="I247" s="224"/>
      <c r="J247" s="220"/>
      <c r="K247" s="220"/>
      <c r="L247" s="225"/>
      <c r="M247" s="226"/>
      <c r="N247" s="227"/>
      <c r="O247" s="227"/>
      <c r="P247" s="227"/>
      <c r="Q247" s="227"/>
      <c r="R247" s="227"/>
      <c r="S247" s="227"/>
      <c r="T247" s="22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9" t="s">
        <v>137</v>
      </c>
      <c r="AU247" s="229" t="s">
        <v>79</v>
      </c>
      <c r="AV247" s="13" t="s">
        <v>79</v>
      </c>
      <c r="AW247" s="13" t="s">
        <v>33</v>
      </c>
      <c r="AX247" s="13" t="s">
        <v>72</v>
      </c>
      <c r="AY247" s="229" t="s">
        <v>124</v>
      </c>
    </row>
    <row r="248" s="13" customFormat="1">
      <c r="A248" s="13"/>
      <c r="B248" s="219"/>
      <c r="C248" s="220"/>
      <c r="D248" s="212" t="s">
        <v>137</v>
      </c>
      <c r="E248" s="221" t="s">
        <v>19</v>
      </c>
      <c r="F248" s="222" t="s">
        <v>328</v>
      </c>
      <c r="G248" s="220"/>
      <c r="H248" s="223">
        <v>58.079999999999998</v>
      </c>
      <c r="I248" s="224"/>
      <c r="J248" s="220"/>
      <c r="K248" s="220"/>
      <c r="L248" s="225"/>
      <c r="M248" s="226"/>
      <c r="N248" s="227"/>
      <c r="O248" s="227"/>
      <c r="P248" s="227"/>
      <c r="Q248" s="227"/>
      <c r="R248" s="227"/>
      <c r="S248" s="227"/>
      <c r="T248" s="22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9" t="s">
        <v>137</v>
      </c>
      <c r="AU248" s="229" t="s">
        <v>79</v>
      </c>
      <c r="AV248" s="13" t="s">
        <v>79</v>
      </c>
      <c r="AW248" s="13" t="s">
        <v>33</v>
      </c>
      <c r="AX248" s="13" t="s">
        <v>72</v>
      </c>
      <c r="AY248" s="229" t="s">
        <v>124</v>
      </c>
    </row>
    <row r="249" s="13" customFormat="1">
      <c r="A249" s="13"/>
      <c r="B249" s="219"/>
      <c r="C249" s="220"/>
      <c r="D249" s="212" t="s">
        <v>137</v>
      </c>
      <c r="E249" s="221" t="s">
        <v>19</v>
      </c>
      <c r="F249" s="222" t="s">
        <v>329</v>
      </c>
      <c r="G249" s="220"/>
      <c r="H249" s="223">
        <v>1.3200000000000001</v>
      </c>
      <c r="I249" s="224"/>
      <c r="J249" s="220"/>
      <c r="K249" s="220"/>
      <c r="L249" s="225"/>
      <c r="M249" s="226"/>
      <c r="N249" s="227"/>
      <c r="O249" s="227"/>
      <c r="P249" s="227"/>
      <c r="Q249" s="227"/>
      <c r="R249" s="227"/>
      <c r="S249" s="227"/>
      <c r="T249" s="22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9" t="s">
        <v>137</v>
      </c>
      <c r="AU249" s="229" t="s">
        <v>79</v>
      </c>
      <c r="AV249" s="13" t="s">
        <v>79</v>
      </c>
      <c r="AW249" s="13" t="s">
        <v>33</v>
      </c>
      <c r="AX249" s="13" t="s">
        <v>72</v>
      </c>
      <c r="AY249" s="229" t="s">
        <v>124</v>
      </c>
    </row>
    <row r="250" s="13" customFormat="1">
      <c r="A250" s="13"/>
      <c r="B250" s="219"/>
      <c r="C250" s="220"/>
      <c r="D250" s="212" t="s">
        <v>137</v>
      </c>
      <c r="E250" s="221" t="s">
        <v>19</v>
      </c>
      <c r="F250" s="222" t="s">
        <v>330</v>
      </c>
      <c r="G250" s="220"/>
      <c r="H250" s="223">
        <v>1.6499999999999999</v>
      </c>
      <c r="I250" s="224"/>
      <c r="J250" s="220"/>
      <c r="K250" s="220"/>
      <c r="L250" s="225"/>
      <c r="M250" s="226"/>
      <c r="N250" s="227"/>
      <c r="O250" s="227"/>
      <c r="P250" s="227"/>
      <c r="Q250" s="227"/>
      <c r="R250" s="227"/>
      <c r="S250" s="227"/>
      <c r="T250" s="22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29" t="s">
        <v>137</v>
      </c>
      <c r="AU250" s="229" t="s">
        <v>79</v>
      </c>
      <c r="AV250" s="13" t="s">
        <v>79</v>
      </c>
      <c r="AW250" s="13" t="s">
        <v>33</v>
      </c>
      <c r="AX250" s="13" t="s">
        <v>72</v>
      </c>
      <c r="AY250" s="229" t="s">
        <v>124</v>
      </c>
    </row>
    <row r="251" s="14" customFormat="1">
      <c r="A251" s="14"/>
      <c r="B251" s="230"/>
      <c r="C251" s="231"/>
      <c r="D251" s="212" t="s">
        <v>137</v>
      </c>
      <c r="E251" s="232" t="s">
        <v>19</v>
      </c>
      <c r="F251" s="233" t="s">
        <v>140</v>
      </c>
      <c r="G251" s="231"/>
      <c r="H251" s="234">
        <v>105.93000000000001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0" t="s">
        <v>137</v>
      </c>
      <c r="AU251" s="240" t="s">
        <v>79</v>
      </c>
      <c r="AV251" s="14" t="s">
        <v>131</v>
      </c>
      <c r="AW251" s="14" t="s">
        <v>33</v>
      </c>
      <c r="AX251" s="14" t="s">
        <v>77</v>
      </c>
      <c r="AY251" s="240" t="s">
        <v>124</v>
      </c>
    </row>
    <row r="252" s="2" customFormat="1" ht="24.15" customHeight="1">
      <c r="A252" s="40"/>
      <c r="B252" s="41"/>
      <c r="C252" s="251" t="s">
        <v>331</v>
      </c>
      <c r="D252" s="251" t="s">
        <v>208</v>
      </c>
      <c r="E252" s="252" t="s">
        <v>332</v>
      </c>
      <c r="F252" s="253" t="s">
        <v>333</v>
      </c>
      <c r="G252" s="254" t="s">
        <v>264</v>
      </c>
      <c r="H252" s="255">
        <v>111.958</v>
      </c>
      <c r="I252" s="256"/>
      <c r="J252" s="257">
        <f>ROUND(I252*H252,2)</f>
        <v>0</v>
      </c>
      <c r="K252" s="253" t="s">
        <v>130</v>
      </c>
      <c r="L252" s="258"/>
      <c r="M252" s="259" t="s">
        <v>19</v>
      </c>
      <c r="N252" s="260" t="s">
        <v>43</v>
      </c>
      <c r="O252" s="86"/>
      <c r="P252" s="208">
        <f>O252*H252</f>
        <v>0</v>
      </c>
      <c r="Q252" s="208">
        <v>0.00029999999999999997</v>
      </c>
      <c r="R252" s="208">
        <f>Q252*H252</f>
        <v>0.033587399999999996</v>
      </c>
      <c r="S252" s="208">
        <v>0</v>
      </c>
      <c r="T252" s="209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0" t="s">
        <v>180</v>
      </c>
      <c r="AT252" s="210" t="s">
        <v>208</v>
      </c>
      <c r="AU252" s="210" t="s">
        <v>79</v>
      </c>
      <c r="AY252" s="19" t="s">
        <v>124</v>
      </c>
      <c r="BE252" s="211">
        <f>IF(N252="základní",J252,0)</f>
        <v>0</v>
      </c>
      <c r="BF252" s="211">
        <f>IF(N252="snížená",J252,0)</f>
        <v>0</v>
      </c>
      <c r="BG252" s="211">
        <f>IF(N252="zákl. přenesená",J252,0)</f>
        <v>0</v>
      </c>
      <c r="BH252" s="211">
        <f>IF(N252="sníž. přenesená",J252,0)</f>
        <v>0</v>
      </c>
      <c r="BI252" s="211">
        <f>IF(N252="nulová",J252,0)</f>
        <v>0</v>
      </c>
      <c r="BJ252" s="19" t="s">
        <v>77</v>
      </c>
      <c r="BK252" s="211">
        <f>ROUND(I252*H252,2)</f>
        <v>0</v>
      </c>
      <c r="BL252" s="19" t="s">
        <v>131</v>
      </c>
      <c r="BM252" s="210" t="s">
        <v>334</v>
      </c>
    </row>
    <row r="253" s="2" customFormat="1">
      <c r="A253" s="40"/>
      <c r="B253" s="41"/>
      <c r="C253" s="42"/>
      <c r="D253" s="212" t="s">
        <v>133</v>
      </c>
      <c r="E253" s="42"/>
      <c r="F253" s="213" t="s">
        <v>333</v>
      </c>
      <c r="G253" s="42"/>
      <c r="H253" s="42"/>
      <c r="I253" s="214"/>
      <c r="J253" s="42"/>
      <c r="K253" s="42"/>
      <c r="L253" s="46"/>
      <c r="M253" s="215"/>
      <c r="N253" s="216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133</v>
      </c>
      <c r="AU253" s="19" t="s">
        <v>79</v>
      </c>
    </row>
    <row r="254" s="13" customFormat="1">
      <c r="A254" s="13"/>
      <c r="B254" s="219"/>
      <c r="C254" s="220"/>
      <c r="D254" s="212" t="s">
        <v>137</v>
      </c>
      <c r="E254" s="221" t="s">
        <v>19</v>
      </c>
      <c r="F254" s="222" t="s">
        <v>327</v>
      </c>
      <c r="G254" s="220"/>
      <c r="H254" s="223">
        <v>44.880000000000003</v>
      </c>
      <c r="I254" s="224"/>
      <c r="J254" s="220"/>
      <c r="K254" s="220"/>
      <c r="L254" s="225"/>
      <c r="M254" s="226"/>
      <c r="N254" s="227"/>
      <c r="O254" s="227"/>
      <c r="P254" s="227"/>
      <c r="Q254" s="227"/>
      <c r="R254" s="227"/>
      <c r="S254" s="227"/>
      <c r="T254" s="22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9" t="s">
        <v>137</v>
      </c>
      <c r="AU254" s="229" t="s">
        <v>79</v>
      </c>
      <c r="AV254" s="13" t="s">
        <v>79</v>
      </c>
      <c r="AW254" s="13" t="s">
        <v>33</v>
      </c>
      <c r="AX254" s="13" t="s">
        <v>72</v>
      </c>
      <c r="AY254" s="229" t="s">
        <v>124</v>
      </c>
    </row>
    <row r="255" s="13" customFormat="1">
      <c r="A255" s="13"/>
      <c r="B255" s="219"/>
      <c r="C255" s="220"/>
      <c r="D255" s="212" t="s">
        <v>137</v>
      </c>
      <c r="E255" s="221" t="s">
        <v>19</v>
      </c>
      <c r="F255" s="222" t="s">
        <v>328</v>
      </c>
      <c r="G255" s="220"/>
      <c r="H255" s="223">
        <v>58.079999999999998</v>
      </c>
      <c r="I255" s="224"/>
      <c r="J255" s="220"/>
      <c r="K255" s="220"/>
      <c r="L255" s="225"/>
      <c r="M255" s="226"/>
      <c r="N255" s="227"/>
      <c r="O255" s="227"/>
      <c r="P255" s="227"/>
      <c r="Q255" s="227"/>
      <c r="R255" s="227"/>
      <c r="S255" s="227"/>
      <c r="T255" s="22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9" t="s">
        <v>137</v>
      </c>
      <c r="AU255" s="229" t="s">
        <v>79</v>
      </c>
      <c r="AV255" s="13" t="s">
        <v>79</v>
      </c>
      <c r="AW255" s="13" t="s">
        <v>33</v>
      </c>
      <c r="AX255" s="13" t="s">
        <v>72</v>
      </c>
      <c r="AY255" s="229" t="s">
        <v>124</v>
      </c>
    </row>
    <row r="256" s="13" customFormat="1">
      <c r="A256" s="13"/>
      <c r="B256" s="219"/>
      <c r="C256" s="220"/>
      <c r="D256" s="212" t="s">
        <v>137</v>
      </c>
      <c r="E256" s="221" t="s">
        <v>19</v>
      </c>
      <c r="F256" s="222" t="s">
        <v>329</v>
      </c>
      <c r="G256" s="220"/>
      <c r="H256" s="223">
        <v>1.3200000000000001</v>
      </c>
      <c r="I256" s="224"/>
      <c r="J256" s="220"/>
      <c r="K256" s="220"/>
      <c r="L256" s="225"/>
      <c r="M256" s="226"/>
      <c r="N256" s="227"/>
      <c r="O256" s="227"/>
      <c r="P256" s="227"/>
      <c r="Q256" s="227"/>
      <c r="R256" s="227"/>
      <c r="S256" s="227"/>
      <c r="T256" s="22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29" t="s">
        <v>137</v>
      </c>
      <c r="AU256" s="229" t="s">
        <v>79</v>
      </c>
      <c r="AV256" s="13" t="s">
        <v>79</v>
      </c>
      <c r="AW256" s="13" t="s">
        <v>33</v>
      </c>
      <c r="AX256" s="13" t="s">
        <v>72</v>
      </c>
      <c r="AY256" s="229" t="s">
        <v>124</v>
      </c>
    </row>
    <row r="257" s="13" customFormat="1">
      <c r="A257" s="13"/>
      <c r="B257" s="219"/>
      <c r="C257" s="220"/>
      <c r="D257" s="212" t="s">
        <v>137</v>
      </c>
      <c r="E257" s="221" t="s">
        <v>19</v>
      </c>
      <c r="F257" s="222" t="s">
        <v>335</v>
      </c>
      <c r="G257" s="220"/>
      <c r="H257" s="223">
        <v>2.9700000000000002</v>
      </c>
      <c r="I257" s="224"/>
      <c r="J257" s="220"/>
      <c r="K257" s="220"/>
      <c r="L257" s="225"/>
      <c r="M257" s="226"/>
      <c r="N257" s="227"/>
      <c r="O257" s="227"/>
      <c r="P257" s="227"/>
      <c r="Q257" s="227"/>
      <c r="R257" s="227"/>
      <c r="S257" s="227"/>
      <c r="T257" s="22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29" t="s">
        <v>137</v>
      </c>
      <c r="AU257" s="229" t="s">
        <v>79</v>
      </c>
      <c r="AV257" s="13" t="s">
        <v>79</v>
      </c>
      <c r="AW257" s="13" t="s">
        <v>33</v>
      </c>
      <c r="AX257" s="13" t="s">
        <v>72</v>
      </c>
      <c r="AY257" s="229" t="s">
        <v>124</v>
      </c>
    </row>
    <row r="258" s="13" customFormat="1">
      <c r="A258" s="13"/>
      <c r="B258" s="219"/>
      <c r="C258" s="220"/>
      <c r="D258" s="212" t="s">
        <v>137</v>
      </c>
      <c r="E258" s="221" t="s">
        <v>19</v>
      </c>
      <c r="F258" s="222" t="s">
        <v>336</v>
      </c>
      <c r="G258" s="220"/>
      <c r="H258" s="223">
        <v>2.6400000000000001</v>
      </c>
      <c r="I258" s="224"/>
      <c r="J258" s="220"/>
      <c r="K258" s="220"/>
      <c r="L258" s="225"/>
      <c r="M258" s="226"/>
      <c r="N258" s="227"/>
      <c r="O258" s="227"/>
      <c r="P258" s="227"/>
      <c r="Q258" s="227"/>
      <c r="R258" s="227"/>
      <c r="S258" s="227"/>
      <c r="T258" s="22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29" t="s">
        <v>137</v>
      </c>
      <c r="AU258" s="229" t="s">
        <v>79</v>
      </c>
      <c r="AV258" s="13" t="s">
        <v>79</v>
      </c>
      <c r="AW258" s="13" t="s">
        <v>33</v>
      </c>
      <c r="AX258" s="13" t="s">
        <v>72</v>
      </c>
      <c r="AY258" s="229" t="s">
        <v>124</v>
      </c>
    </row>
    <row r="259" s="13" customFormat="1">
      <c r="A259" s="13"/>
      <c r="B259" s="219"/>
      <c r="C259" s="220"/>
      <c r="D259" s="212" t="s">
        <v>137</v>
      </c>
      <c r="E259" s="221" t="s">
        <v>19</v>
      </c>
      <c r="F259" s="222" t="s">
        <v>337</v>
      </c>
      <c r="G259" s="220"/>
      <c r="H259" s="223">
        <v>2.0680000000000001</v>
      </c>
      <c r="I259" s="224"/>
      <c r="J259" s="220"/>
      <c r="K259" s="220"/>
      <c r="L259" s="225"/>
      <c r="M259" s="226"/>
      <c r="N259" s="227"/>
      <c r="O259" s="227"/>
      <c r="P259" s="227"/>
      <c r="Q259" s="227"/>
      <c r="R259" s="227"/>
      <c r="S259" s="227"/>
      <c r="T259" s="22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9" t="s">
        <v>137</v>
      </c>
      <c r="AU259" s="229" t="s">
        <v>79</v>
      </c>
      <c r="AV259" s="13" t="s">
        <v>79</v>
      </c>
      <c r="AW259" s="13" t="s">
        <v>33</v>
      </c>
      <c r="AX259" s="13" t="s">
        <v>72</v>
      </c>
      <c r="AY259" s="229" t="s">
        <v>124</v>
      </c>
    </row>
    <row r="260" s="14" customFormat="1">
      <c r="A260" s="14"/>
      <c r="B260" s="230"/>
      <c r="C260" s="231"/>
      <c r="D260" s="212" t="s">
        <v>137</v>
      </c>
      <c r="E260" s="232" t="s">
        <v>19</v>
      </c>
      <c r="F260" s="233" t="s">
        <v>140</v>
      </c>
      <c r="G260" s="231"/>
      <c r="H260" s="234">
        <v>111.958</v>
      </c>
      <c r="I260" s="235"/>
      <c r="J260" s="231"/>
      <c r="K260" s="231"/>
      <c r="L260" s="236"/>
      <c r="M260" s="237"/>
      <c r="N260" s="238"/>
      <c r="O260" s="238"/>
      <c r="P260" s="238"/>
      <c r="Q260" s="238"/>
      <c r="R260" s="238"/>
      <c r="S260" s="238"/>
      <c r="T260" s="23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0" t="s">
        <v>137</v>
      </c>
      <c r="AU260" s="240" t="s">
        <v>79</v>
      </c>
      <c r="AV260" s="14" t="s">
        <v>131</v>
      </c>
      <c r="AW260" s="14" t="s">
        <v>33</v>
      </c>
      <c r="AX260" s="14" t="s">
        <v>77</v>
      </c>
      <c r="AY260" s="240" t="s">
        <v>124</v>
      </c>
    </row>
    <row r="261" s="2" customFormat="1" ht="24.15" customHeight="1">
      <c r="A261" s="40"/>
      <c r="B261" s="41"/>
      <c r="C261" s="199" t="s">
        <v>338</v>
      </c>
      <c r="D261" s="199" t="s">
        <v>126</v>
      </c>
      <c r="E261" s="200" t="s">
        <v>339</v>
      </c>
      <c r="F261" s="201" t="s">
        <v>340</v>
      </c>
      <c r="G261" s="202" t="s">
        <v>264</v>
      </c>
      <c r="H261" s="203">
        <v>259.19999999999999</v>
      </c>
      <c r="I261" s="204"/>
      <c r="J261" s="205">
        <f>ROUND(I261*H261,2)</f>
        <v>0</v>
      </c>
      <c r="K261" s="201" t="s">
        <v>130</v>
      </c>
      <c r="L261" s="46"/>
      <c r="M261" s="206" t="s">
        <v>19</v>
      </c>
      <c r="N261" s="207" t="s">
        <v>43</v>
      </c>
      <c r="O261" s="86"/>
      <c r="P261" s="208">
        <f>O261*H261</f>
        <v>0</v>
      </c>
      <c r="Q261" s="208">
        <v>0</v>
      </c>
      <c r="R261" s="208">
        <f>Q261*H261</f>
        <v>0</v>
      </c>
      <c r="S261" s="208">
        <v>0</v>
      </c>
      <c r="T261" s="209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0" t="s">
        <v>131</v>
      </c>
      <c r="AT261" s="210" t="s">
        <v>126</v>
      </c>
      <c r="AU261" s="210" t="s">
        <v>79</v>
      </c>
      <c r="AY261" s="19" t="s">
        <v>124</v>
      </c>
      <c r="BE261" s="211">
        <f>IF(N261="základní",J261,0)</f>
        <v>0</v>
      </c>
      <c r="BF261" s="211">
        <f>IF(N261="snížená",J261,0)</f>
        <v>0</v>
      </c>
      <c r="BG261" s="211">
        <f>IF(N261="zákl. přenesená",J261,0)</f>
        <v>0</v>
      </c>
      <c r="BH261" s="211">
        <f>IF(N261="sníž. přenesená",J261,0)</f>
        <v>0</v>
      </c>
      <c r="BI261" s="211">
        <f>IF(N261="nulová",J261,0)</f>
        <v>0</v>
      </c>
      <c r="BJ261" s="19" t="s">
        <v>77</v>
      </c>
      <c r="BK261" s="211">
        <f>ROUND(I261*H261,2)</f>
        <v>0</v>
      </c>
      <c r="BL261" s="19" t="s">
        <v>131</v>
      </c>
      <c r="BM261" s="210" t="s">
        <v>341</v>
      </c>
    </row>
    <row r="262" s="2" customFormat="1">
      <c r="A262" s="40"/>
      <c r="B262" s="41"/>
      <c r="C262" s="42"/>
      <c r="D262" s="212" t="s">
        <v>133</v>
      </c>
      <c r="E262" s="42"/>
      <c r="F262" s="213" t="s">
        <v>342</v>
      </c>
      <c r="G262" s="42"/>
      <c r="H262" s="42"/>
      <c r="I262" s="214"/>
      <c r="J262" s="42"/>
      <c r="K262" s="42"/>
      <c r="L262" s="46"/>
      <c r="M262" s="215"/>
      <c r="N262" s="216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133</v>
      </c>
      <c r="AU262" s="19" t="s">
        <v>79</v>
      </c>
    </row>
    <row r="263" s="2" customFormat="1">
      <c r="A263" s="40"/>
      <c r="B263" s="41"/>
      <c r="C263" s="42"/>
      <c r="D263" s="217" t="s">
        <v>135</v>
      </c>
      <c r="E263" s="42"/>
      <c r="F263" s="218" t="s">
        <v>343</v>
      </c>
      <c r="G263" s="42"/>
      <c r="H263" s="42"/>
      <c r="I263" s="214"/>
      <c r="J263" s="42"/>
      <c r="K263" s="42"/>
      <c r="L263" s="46"/>
      <c r="M263" s="215"/>
      <c r="N263" s="216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135</v>
      </c>
      <c r="AU263" s="19" t="s">
        <v>79</v>
      </c>
    </row>
    <row r="264" s="13" customFormat="1">
      <c r="A264" s="13"/>
      <c r="B264" s="219"/>
      <c r="C264" s="220"/>
      <c r="D264" s="212" t="s">
        <v>137</v>
      </c>
      <c r="E264" s="221" t="s">
        <v>19</v>
      </c>
      <c r="F264" s="222" t="s">
        <v>344</v>
      </c>
      <c r="G264" s="220"/>
      <c r="H264" s="223">
        <v>102</v>
      </c>
      <c r="I264" s="224"/>
      <c r="J264" s="220"/>
      <c r="K264" s="220"/>
      <c r="L264" s="225"/>
      <c r="M264" s="226"/>
      <c r="N264" s="227"/>
      <c r="O264" s="227"/>
      <c r="P264" s="227"/>
      <c r="Q264" s="227"/>
      <c r="R264" s="227"/>
      <c r="S264" s="227"/>
      <c r="T264" s="22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29" t="s">
        <v>137</v>
      </c>
      <c r="AU264" s="229" t="s">
        <v>79</v>
      </c>
      <c r="AV264" s="13" t="s">
        <v>79</v>
      </c>
      <c r="AW264" s="13" t="s">
        <v>33</v>
      </c>
      <c r="AX264" s="13" t="s">
        <v>72</v>
      </c>
      <c r="AY264" s="229" t="s">
        <v>124</v>
      </c>
    </row>
    <row r="265" s="13" customFormat="1">
      <c r="A265" s="13"/>
      <c r="B265" s="219"/>
      <c r="C265" s="220"/>
      <c r="D265" s="212" t="s">
        <v>137</v>
      </c>
      <c r="E265" s="221" t="s">
        <v>19</v>
      </c>
      <c r="F265" s="222" t="s">
        <v>345</v>
      </c>
      <c r="G265" s="220"/>
      <c r="H265" s="223">
        <v>118.8</v>
      </c>
      <c r="I265" s="224"/>
      <c r="J265" s="220"/>
      <c r="K265" s="220"/>
      <c r="L265" s="225"/>
      <c r="M265" s="226"/>
      <c r="N265" s="227"/>
      <c r="O265" s="227"/>
      <c r="P265" s="227"/>
      <c r="Q265" s="227"/>
      <c r="R265" s="227"/>
      <c r="S265" s="227"/>
      <c r="T265" s="22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9" t="s">
        <v>137</v>
      </c>
      <c r="AU265" s="229" t="s">
        <v>79</v>
      </c>
      <c r="AV265" s="13" t="s">
        <v>79</v>
      </c>
      <c r="AW265" s="13" t="s">
        <v>33</v>
      </c>
      <c r="AX265" s="13" t="s">
        <v>72</v>
      </c>
      <c r="AY265" s="229" t="s">
        <v>124</v>
      </c>
    </row>
    <row r="266" s="13" customFormat="1">
      <c r="A266" s="13"/>
      <c r="B266" s="219"/>
      <c r="C266" s="220"/>
      <c r="D266" s="212" t="s">
        <v>137</v>
      </c>
      <c r="E266" s="221" t="s">
        <v>19</v>
      </c>
      <c r="F266" s="222" t="s">
        <v>346</v>
      </c>
      <c r="G266" s="220"/>
      <c r="H266" s="223">
        <v>4.7999999999999998</v>
      </c>
      <c r="I266" s="224"/>
      <c r="J266" s="220"/>
      <c r="K266" s="220"/>
      <c r="L266" s="225"/>
      <c r="M266" s="226"/>
      <c r="N266" s="227"/>
      <c r="O266" s="227"/>
      <c r="P266" s="227"/>
      <c r="Q266" s="227"/>
      <c r="R266" s="227"/>
      <c r="S266" s="227"/>
      <c r="T266" s="22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29" t="s">
        <v>137</v>
      </c>
      <c r="AU266" s="229" t="s">
        <v>79</v>
      </c>
      <c r="AV266" s="13" t="s">
        <v>79</v>
      </c>
      <c r="AW266" s="13" t="s">
        <v>33</v>
      </c>
      <c r="AX266" s="13" t="s">
        <v>72</v>
      </c>
      <c r="AY266" s="229" t="s">
        <v>124</v>
      </c>
    </row>
    <row r="267" s="13" customFormat="1">
      <c r="A267" s="13"/>
      <c r="B267" s="219"/>
      <c r="C267" s="220"/>
      <c r="D267" s="212" t="s">
        <v>137</v>
      </c>
      <c r="E267" s="221" t="s">
        <v>19</v>
      </c>
      <c r="F267" s="222" t="s">
        <v>309</v>
      </c>
      <c r="G267" s="220"/>
      <c r="H267" s="223">
        <v>15.6</v>
      </c>
      <c r="I267" s="224"/>
      <c r="J267" s="220"/>
      <c r="K267" s="220"/>
      <c r="L267" s="225"/>
      <c r="M267" s="226"/>
      <c r="N267" s="227"/>
      <c r="O267" s="227"/>
      <c r="P267" s="227"/>
      <c r="Q267" s="227"/>
      <c r="R267" s="227"/>
      <c r="S267" s="227"/>
      <c r="T267" s="22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29" t="s">
        <v>137</v>
      </c>
      <c r="AU267" s="229" t="s">
        <v>79</v>
      </c>
      <c r="AV267" s="13" t="s">
        <v>79</v>
      </c>
      <c r="AW267" s="13" t="s">
        <v>33</v>
      </c>
      <c r="AX267" s="13" t="s">
        <v>72</v>
      </c>
      <c r="AY267" s="229" t="s">
        <v>124</v>
      </c>
    </row>
    <row r="268" s="13" customFormat="1">
      <c r="A268" s="13"/>
      <c r="B268" s="219"/>
      <c r="C268" s="220"/>
      <c r="D268" s="212" t="s">
        <v>137</v>
      </c>
      <c r="E268" s="221" t="s">
        <v>19</v>
      </c>
      <c r="F268" s="222" t="s">
        <v>310</v>
      </c>
      <c r="G268" s="220"/>
      <c r="H268" s="223">
        <v>8</v>
      </c>
      <c r="I268" s="224"/>
      <c r="J268" s="220"/>
      <c r="K268" s="220"/>
      <c r="L268" s="225"/>
      <c r="M268" s="226"/>
      <c r="N268" s="227"/>
      <c r="O268" s="227"/>
      <c r="P268" s="227"/>
      <c r="Q268" s="227"/>
      <c r="R268" s="227"/>
      <c r="S268" s="227"/>
      <c r="T268" s="22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29" t="s">
        <v>137</v>
      </c>
      <c r="AU268" s="229" t="s">
        <v>79</v>
      </c>
      <c r="AV268" s="13" t="s">
        <v>79</v>
      </c>
      <c r="AW268" s="13" t="s">
        <v>33</v>
      </c>
      <c r="AX268" s="13" t="s">
        <v>72</v>
      </c>
      <c r="AY268" s="229" t="s">
        <v>124</v>
      </c>
    </row>
    <row r="269" s="13" customFormat="1">
      <c r="A269" s="13"/>
      <c r="B269" s="219"/>
      <c r="C269" s="220"/>
      <c r="D269" s="212" t="s">
        <v>137</v>
      </c>
      <c r="E269" s="221" t="s">
        <v>19</v>
      </c>
      <c r="F269" s="222" t="s">
        <v>347</v>
      </c>
      <c r="G269" s="220"/>
      <c r="H269" s="223">
        <v>10</v>
      </c>
      <c r="I269" s="224"/>
      <c r="J269" s="220"/>
      <c r="K269" s="220"/>
      <c r="L269" s="225"/>
      <c r="M269" s="226"/>
      <c r="N269" s="227"/>
      <c r="O269" s="227"/>
      <c r="P269" s="227"/>
      <c r="Q269" s="227"/>
      <c r="R269" s="227"/>
      <c r="S269" s="227"/>
      <c r="T269" s="22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9" t="s">
        <v>137</v>
      </c>
      <c r="AU269" s="229" t="s">
        <v>79</v>
      </c>
      <c r="AV269" s="13" t="s">
        <v>79</v>
      </c>
      <c r="AW269" s="13" t="s">
        <v>33</v>
      </c>
      <c r="AX269" s="13" t="s">
        <v>72</v>
      </c>
      <c r="AY269" s="229" t="s">
        <v>124</v>
      </c>
    </row>
    <row r="270" s="14" customFormat="1">
      <c r="A270" s="14"/>
      <c r="B270" s="230"/>
      <c r="C270" s="231"/>
      <c r="D270" s="212" t="s">
        <v>137</v>
      </c>
      <c r="E270" s="232" t="s">
        <v>19</v>
      </c>
      <c r="F270" s="233" t="s">
        <v>140</v>
      </c>
      <c r="G270" s="231"/>
      <c r="H270" s="234">
        <v>259.19999999999999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0" t="s">
        <v>137</v>
      </c>
      <c r="AU270" s="240" t="s">
        <v>79</v>
      </c>
      <c r="AV270" s="14" t="s">
        <v>131</v>
      </c>
      <c r="AW270" s="14" t="s">
        <v>33</v>
      </c>
      <c r="AX270" s="14" t="s">
        <v>77</v>
      </c>
      <c r="AY270" s="240" t="s">
        <v>124</v>
      </c>
    </row>
    <row r="271" s="2" customFormat="1" ht="24.15" customHeight="1">
      <c r="A271" s="40"/>
      <c r="B271" s="41"/>
      <c r="C271" s="251" t="s">
        <v>348</v>
      </c>
      <c r="D271" s="251" t="s">
        <v>208</v>
      </c>
      <c r="E271" s="252" t="s">
        <v>349</v>
      </c>
      <c r="F271" s="253" t="s">
        <v>350</v>
      </c>
      <c r="G271" s="254" t="s">
        <v>264</v>
      </c>
      <c r="H271" s="255">
        <v>285.12</v>
      </c>
      <c r="I271" s="256"/>
      <c r="J271" s="257">
        <f>ROUND(I271*H271,2)</f>
        <v>0</v>
      </c>
      <c r="K271" s="253" t="s">
        <v>130</v>
      </c>
      <c r="L271" s="258"/>
      <c r="M271" s="259" t="s">
        <v>19</v>
      </c>
      <c r="N271" s="260" t="s">
        <v>43</v>
      </c>
      <c r="O271" s="86"/>
      <c r="P271" s="208">
        <f>O271*H271</f>
        <v>0</v>
      </c>
      <c r="Q271" s="208">
        <v>4.0000000000000003E-05</v>
      </c>
      <c r="R271" s="208">
        <f>Q271*H271</f>
        <v>0.011404800000000001</v>
      </c>
      <c r="S271" s="208">
        <v>0</v>
      </c>
      <c r="T271" s="209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0" t="s">
        <v>180</v>
      </c>
      <c r="AT271" s="210" t="s">
        <v>208</v>
      </c>
      <c r="AU271" s="210" t="s">
        <v>79</v>
      </c>
      <c r="AY271" s="19" t="s">
        <v>124</v>
      </c>
      <c r="BE271" s="211">
        <f>IF(N271="základní",J271,0)</f>
        <v>0</v>
      </c>
      <c r="BF271" s="211">
        <f>IF(N271="snížená",J271,0)</f>
        <v>0</v>
      </c>
      <c r="BG271" s="211">
        <f>IF(N271="zákl. přenesená",J271,0)</f>
        <v>0</v>
      </c>
      <c r="BH271" s="211">
        <f>IF(N271="sníž. přenesená",J271,0)</f>
        <v>0</v>
      </c>
      <c r="BI271" s="211">
        <f>IF(N271="nulová",J271,0)</f>
        <v>0</v>
      </c>
      <c r="BJ271" s="19" t="s">
        <v>77</v>
      </c>
      <c r="BK271" s="211">
        <f>ROUND(I271*H271,2)</f>
        <v>0</v>
      </c>
      <c r="BL271" s="19" t="s">
        <v>131</v>
      </c>
      <c r="BM271" s="210" t="s">
        <v>351</v>
      </c>
    </row>
    <row r="272" s="2" customFormat="1">
      <c r="A272" s="40"/>
      <c r="B272" s="41"/>
      <c r="C272" s="42"/>
      <c r="D272" s="212" t="s">
        <v>133</v>
      </c>
      <c r="E272" s="42"/>
      <c r="F272" s="213" t="s">
        <v>350</v>
      </c>
      <c r="G272" s="42"/>
      <c r="H272" s="42"/>
      <c r="I272" s="214"/>
      <c r="J272" s="42"/>
      <c r="K272" s="42"/>
      <c r="L272" s="46"/>
      <c r="M272" s="215"/>
      <c r="N272" s="216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133</v>
      </c>
      <c r="AU272" s="19" t="s">
        <v>79</v>
      </c>
    </row>
    <row r="273" s="13" customFormat="1">
      <c r="A273" s="13"/>
      <c r="B273" s="219"/>
      <c r="C273" s="220"/>
      <c r="D273" s="212" t="s">
        <v>137</v>
      </c>
      <c r="E273" s="221" t="s">
        <v>19</v>
      </c>
      <c r="F273" s="222" t="s">
        <v>352</v>
      </c>
      <c r="G273" s="220"/>
      <c r="H273" s="223">
        <v>285.12</v>
      </c>
      <c r="I273" s="224"/>
      <c r="J273" s="220"/>
      <c r="K273" s="220"/>
      <c r="L273" s="225"/>
      <c r="M273" s="226"/>
      <c r="N273" s="227"/>
      <c r="O273" s="227"/>
      <c r="P273" s="227"/>
      <c r="Q273" s="227"/>
      <c r="R273" s="227"/>
      <c r="S273" s="227"/>
      <c r="T273" s="22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29" t="s">
        <v>137</v>
      </c>
      <c r="AU273" s="229" t="s">
        <v>79</v>
      </c>
      <c r="AV273" s="13" t="s">
        <v>79</v>
      </c>
      <c r="AW273" s="13" t="s">
        <v>33</v>
      </c>
      <c r="AX273" s="13" t="s">
        <v>77</v>
      </c>
      <c r="AY273" s="229" t="s">
        <v>124</v>
      </c>
    </row>
    <row r="274" s="2" customFormat="1" ht="24.15" customHeight="1">
      <c r="A274" s="40"/>
      <c r="B274" s="41"/>
      <c r="C274" s="199" t="s">
        <v>353</v>
      </c>
      <c r="D274" s="199" t="s">
        <v>126</v>
      </c>
      <c r="E274" s="200" t="s">
        <v>354</v>
      </c>
      <c r="F274" s="201" t="s">
        <v>355</v>
      </c>
      <c r="G274" s="202" t="s">
        <v>129</v>
      </c>
      <c r="H274" s="203">
        <v>24.396000000000001</v>
      </c>
      <c r="I274" s="204"/>
      <c r="J274" s="205">
        <f>ROUND(I274*H274,2)</f>
        <v>0</v>
      </c>
      <c r="K274" s="201" t="s">
        <v>130</v>
      </c>
      <c r="L274" s="46"/>
      <c r="M274" s="206" t="s">
        <v>19</v>
      </c>
      <c r="N274" s="207" t="s">
        <v>43</v>
      </c>
      <c r="O274" s="86"/>
      <c r="P274" s="208">
        <f>O274*H274</f>
        <v>0</v>
      </c>
      <c r="Q274" s="208">
        <v>0.00018000000000000001</v>
      </c>
      <c r="R274" s="208">
        <f>Q274*H274</f>
        <v>0.00439128</v>
      </c>
      <c r="S274" s="208">
        <v>0</v>
      </c>
      <c r="T274" s="209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0" t="s">
        <v>131</v>
      </c>
      <c r="AT274" s="210" t="s">
        <v>126</v>
      </c>
      <c r="AU274" s="210" t="s">
        <v>79</v>
      </c>
      <c r="AY274" s="19" t="s">
        <v>124</v>
      </c>
      <c r="BE274" s="211">
        <f>IF(N274="základní",J274,0)</f>
        <v>0</v>
      </c>
      <c r="BF274" s="211">
        <f>IF(N274="snížená",J274,0)</f>
        <v>0</v>
      </c>
      <c r="BG274" s="211">
        <f>IF(N274="zákl. přenesená",J274,0)</f>
        <v>0</v>
      </c>
      <c r="BH274" s="211">
        <f>IF(N274="sníž. přenesená",J274,0)</f>
        <v>0</v>
      </c>
      <c r="BI274" s="211">
        <f>IF(N274="nulová",J274,0)</f>
        <v>0</v>
      </c>
      <c r="BJ274" s="19" t="s">
        <v>77</v>
      </c>
      <c r="BK274" s="211">
        <f>ROUND(I274*H274,2)</f>
        <v>0</v>
      </c>
      <c r="BL274" s="19" t="s">
        <v>131</v>
      </c>
      <c r="BM274" s="210" t="s">
        <v>356</v>
      </c>
    </row>
    <row r="275" s="2" customFormat="1">
      <c r="A275" s="40"/>
      <c r="B275" s="41"/>
      <c r="C275" s="42"/>
      <c r="D275" s="212" t="s">
        <v>133</v>
      </c>
      <c r="E275" s="42"/>
      <c r="F275" s="213" t="s">
        <v>357</v>
      </c>
      <c r="G275" s="42"/>
      <c r="H275" s="42"/>
      <c r="I275" s="214"/>
      <c r="J275" s="42"/>
      <c r="K275" s="42"/>
      <c r="L275" s="46"/>
      <c r="M275" s="215"/>
      <c r="N275" s="216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133</v>
      </c>
      <c r="AU275" s="19" t="s">
        <v>79</v>
      </c>
    </row>
    <row r="276" s="2" customFormat="1">
      <c r="A276" s="40"/>
      <c r="B276" s="41"/>
      <c r="C276" s="42"/>
      <c r="D276" s="217" t="s">
        <v>135</v>
      </c>
      <c r="E276" s="42"/>
      <c r="F276" s="218" t="s">
        <v>358</v>
      </c>
      <c r="G276" s="42"/>
      <c r="H276" s="42"/>
      <c r="I276" s="214"/>
      <c r="J276" s="42"/>
      <c r="K276" s="42"/>
      <c r="L276" s="46"/>
      <c r="M276" s="215"/>
      <c r="N276" s="216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135</v>
      </c>
      <c r="AU276" s="19" t="s">
        <v>79</v>
      </c>
    </row>
    <row r="277" s="13" customFormat="1">
      <c r="A277" s="13"/>
      <c r="B277" s="219"/>
      <c r="C277" s="220"/>
      <c r="D277" s="212" t="s">
        <v>137</v>
      </c>
      <c r="E277" s="221" t="s">
        <v>19</v>
      </c>
      <c r="F277" s="222" t="s">
        <v>359</v>
      </c>
      <c r="G277" s="220"/>
      <c r="H277" s="223">
        <v>6.1200000000000001</v>
      </c>
      <c r="I277" s="224"/>
      <c r="J277" s="220"/>
      <c r="K277" s="220"/>
      <c r="L277" s="225"/>
      <c r="M277" s="226"/>
      <c r="N277" s="227"/>
      <c r="O277" s="227"/>
      <c r="P277" s="227"/>
      <c r="Q277" s="227"/>
      <c r="R277" s="227"/>
      <c r="S277" s="227"/>
      <c r="T277" s="22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9" t="s">
        <v>137</v>
      </c>
      <c r="AU277" s="229" t="s">
        <v>79</v>
      </c>
      <c r="AV277" s="13" t="s">
        <v>79</v>
      </c>
      <c r="AW277" s="13" t="s">
        <v>33</v>
      </c>
      <c r="AX277" s="13" t="s">
        <v>72</v>
      </c>
      <c r="AY277" s="229" t="s">
        <v>124</v>
      </c>
    </row>
    <row r="278" s="13" customFormat="1">
      <c r="A278" s="13"/>
      <c r="B278" s="219"/>
      <c r="C278" s="220"/>
      <c r="D278" s="212" t="s">
        <v>137</v>
      </c>
      <c r="E278" s="221" t="s">
        <v>19</v>
      </c>
      <c r="F278" s="222" t="s">
        <v>360</v>
      </c>
      <c r="G278" s="220"/>
      <c r="H278" s="223">
        <v>18.276</v>
      </c>
      <c r="I278" s="224"/>
      <c r="J278" s="220"/>
      <c r="K278" s="220"/>
      <c r="L278" s="225"/>
      <c r="M278" s="226"/>
      <c r="N278" s="227"/>
      <c r="O278" s="227"/>
      <c r="P278" s="227"/>
      <c r="Q278" s="227"/>
      <c r="R278" s="227"/>
      <c r="S278" s="227"/>
      <c r="T278" s="22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29" t="s">
        <v>137</v>
      </c>
      <c r="AU278" s="229" t="s">
        <v>79</v>
      </c>
      <c r="AV278" s="13" t="s">
        <v>79</v>
      </c>
      <c r="AW278" s="13" t="s">
        <v>33</v>
      </c>
      <c r="AX278" s="13" t="s">
        <v>72</v>
      </c>
      <c r="AY278" s="229" t="s">
        <v>124</v>
      </c>
    </row>
    <row r="279" s="14" customFormat="1">
      <c r="A279" s="14"/>
      <c r="B279" s="230"/>
      <c r="C279" s="231"/>
      <c r="D279" s="212" t="s">
        <v>137</v>
      </c>
      <c r="E279" s="232" t="s">
        <v>19</v>
      </c>
      <c r="F279" s="233" t="s">
        <v>140</v>
      </c>
      <c r="G279" s="231"/>
      <c r="H279" s="234">
        <v>24.396000000000001</v>
      </c>
      <c r="I279" s="235"/>
      <c r="J279" s="231"/>
      <c r="K279" s="231"/>
      <c r="L279" s="236"/>
      <c r="M279" s="237"/>
      <c r="N279" s="238"/>
      <c r="O279" s="238"/>
      <c r="P279" s="238"/>
      <c r="Q279" s="238"/>
      <c r="R279" s="238"/>
      <c r="S279" s="238"/>
      <c r="T279" s="23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0" t="s">
        <v>137</v>
      </c>
      <c r="AU279" s="240" t="s">
        <v>79</v>
      </c>
      <c r="AV279" s="14" t="s">
        <v>131</v>
      </c>
      <c r="AW279" s="14" t="s">
        <v>33</v>
      </c>
      <c r="AX279" s="14" t="s">
        <v>77</v>
      </c>
      <c r="AY279" s="240" t="s">
        <v>124</v>
      </c>
    </row>
    <row r="280" s="2" customFormat="1" ht="24.15" customHeight="1">
      <c r="A280" s="40"/>
      <c r="B280" s="41"/>
      <c r="C280" s="199" t="s">
        <v>361</v>
      </c>
      <c r="D280" s="199" t="s">
        <v>126</v>
      </c>
      <c r="E280" s="200" t="s">
        <v>362</v>
      </c>
      <c r="F280" s="201" t="s">
        <v>363</v>
      </c>
      <c r="G280" s="202" t="s">
        <v>129</v>
      </c>
      <c r="H280" s="203">
        <v>499.49000000000001</v>
      </c>
      <c r="I280" s="204"/>
      <c r="J280" s="205">
        <f>ROUND(I280*H280,2)</f>
        <v>0</v>
      </c>
      <c r="K280" s="201" t="s">
        <v>130</v>
      </c>
      <c r="L280" s="46"/>
      <c r="M280" s="206" t="s">
        <v>19</v>
      </c>
      <c r="N280" s="207" t="s">
        <v>43</v>
      </c>
      <c r="O280" s="86"/>
      <c r="P280" s="208">
        <f>O280*H280</f>
        <v>0</v>
      </c>
      <c r="Q280" s="208">
        <v>0.00013999999999999999</v>
      </c>
      <c r="R280" s="208">
        <f>Q280*H280</f>
        <v>0.069928599999999994</v>
      </c>
      <c r="S280" s="208">
        <v>0</v>
      </c>
      <c r="T280" s="209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0" t="s">
        <v>131</v>
      </c>
      <c r="AT280" s="210" t="s">
        <v>126</v>
      </c>
      <c r="AU280" s="210" t="s">
        <v>79</v>
      </c>
      <c r="AY280" s="19" t="s">
        <v>124</v>
      </c>
      <c r="BE280" s="211">
        <f>IF(N280="základní",J280,0)</f>
        <v>0</v>
      </c>
      <c r="BF280" s="211">
        <f>IF(N280="snížená",J280,0)</f>
        <v>0</v>
      </c>
      <c r="BG280" s="211">
        <f>IF(N280="zákl. přenesená",J280,0)</f>
        <v>0</v>
      </c>
      <c r="BH280" s="211">
        <f>IF(N280="sníž. přenesená",J280,0)</f>
        <v>0</v>
      </c>
      <c r="BI280" s="211">
        <f>IF(N280="nulová",J280,0)</f>
        <v>0</v>
      </c>
      <c r="BJ280" s="19" t="s">
        <v>77</v>
      </c>
      <c r="BK280" s="211">
        <f>ROUND(I280*H280,2)</f>
        <v>0</v>
      </c>
      <c r="BL280" s="19" t="s">
        <v>131</v>
      </c>
      <c r="BM280" s="210" t="s">
        <v>364</v>
      </c>
    </row>
    <row r="281" s="2" customFormat="1">
      <c r="A281" s="40"/>
      <c r="B281" s="41"/>
      <c r="C281" s="42"/>
      <c r="D281" s="212" t="s">
        <v>133</v>
      </c>
      <c r="E281" s="42"/>
      <c r="F281" s="213" t="s">
        <v>365</v>
      </c>
      <c r="G281" s="42"/>
      <c r="H281" s="42"/>
      <c r="I281" s="214"/>
      <c r="J281" s="42"/>
      <c r="K281" s="42"/>
      <c r="L281" s="46"/>
      <c r="M281" s="215"/>
      <c r="N281" s="216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133</v>
      </c>
      <c r="AU281" s="19" t="s">
        <v>79</v>
      </c>
    </row>
    <row r="282" s="2" customFormat="1">
      <c r="A282" s="40"/>
      <c r="B282" s="41"/>
      <c r="C282" s="42"/>
      <c r="D282" s="217" t="s">
        <v>135</v>
      </c>
      <c r="E282" s="42"/>
      <c r="F282" s="218" t="s">
        <v>366</v>
      </c>
      <c r="G282" s="42"/>
      <c r="H282" s="42"/>
      <c r="I282" s="214"/>
      <c r="J282" s="42"/>
      <c r="K282" s="42"/>
      <c r="L282" s="46"/>
      <c r="M282" s="215"/>
      <c r="N282" s="216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135</v>
      </c>
      <c r="AU282" s="19" t="s">
        <v>79</v>
      </c>
    </row>
    <row r="283" s="13" customFormat="1">
      <c r="A283" s="13"/>
      <c r="B283" s="219"/>
      <c r="C283" s="220"/>
      <c r="D283" s="212" t="s">
        <v>137</v>
      </c>
      <c r="E283" s="221" t="s">
        <v>19</v>
      </c>
      <c r="F283" s="222" t="s">
        <v>367</v>
      </c>
      <c r="G283" s="220"/>
      <c r="H283" s="223">
        <v>155.03999999999999</v>
      </c>
      <c r="I283" s="224"/>
      <c r="J283" s="220"/>
      <c r="K283" s="220"/>
      <c r="L283" s="225"/>
      <c r="M283" s="226"/>
      <c r="N283" s="227"/>
      <c r="O283" s="227"/>
      <c r="P283" s="227"/>
      <c r="Q283" s="227"/>
      <c r="R283" s="227"/>
      <c r="S283" s="227"/>
      <c r="T283" s="22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9" t="s">
        <v>137</v>
      </c>
      <c r="AU283" s="229" t="s">
        <v>79</v>
      </c>
      <c r="AV283" s="13" t="s">
        <v>79</v>
      </c>
      <c r="AW283" s="13" t="s">
        <v>33</v>
      </c>
      <c r="AX283" s="13" t="s">
        <v>72</v>
      </c>
      <c r="AY283" s="229" t="s">
        <v>124</v>
      </c>
    </row>
    <row r="284" s="13" customFormat="1">
      <c r="A284" s="13"/>
      <c r="B284" s="219"/>
      <c r="C284" s="220"/>
      <c r="D284" s="212" t="s">
        <v>137</v>
      </c>
      <c r="E284" s="221" t="s">
        <v>19</v>
      </c>
      <c r="F284" s="222" t="s">
        <v>368</v>
      </c>
      <c r="G284" s="220"/>
      <c r="H284" s="223">
        <v>462.99200000000002</v>
      </c>
      <c r="I284" s="224"/>
      <c r="J284" s="220"/>
      <c r="K284" s="220"/>
      <c r="L284" s="225"/>
      <c r="M284" s="226"/>
      <c r="N284" s="227"/>
      <c r="O284" s="227"/>
      <c r="P284" s="227"/>
      <c r="Q284" s="227"/>
      <c r="R284" s="227"/>
      <c r="S284" s="227"/>
      <c r="T284" s="22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29" t="s">
        <v>137</v>
      </c>
      <c r="AU284" s="229" t="s">
        <v>79</v>
      </c>
      <c r="AV284" s="13" t="s">
        <v>79</v>
      </c>
      <c r="AW284" s="13" t="s">
        <v>33</v>
      </c>
      <c r="AX284" s="13" t="s">
        <v>72</v>
      </c>
      <c r="AY284" s="229" t="s">
        <v>124</v>
      </c>
    </row>
    <row r="285" s="13" customFormat="1">
      <c r="A285" s="13"/>
      <c r="B285" s="219"/>
      <c r="C285" s="220"/>
      <c r="D285" s="212" t="s">
        <v>137</v>
      </c>
      <c r="E285" s="221" t="s">
        <v>19</v>
      </c>
      <c r="F285" s="222" t="s">
        <v>289</v>
      </c>
      <c r="G285" s="220"/>
      <c r="H285" s="223">
        <v>-73.439999999999998</v>
      </c>
      <c r="I285" s="224"/>
      <c r="J285" s="220"/>
      <c r="K285" s="220"/>
      <c r="L285" s="225"/>
      <c r="M285" s="226"/>
      <c r="N285" s="227"/>
      <c r="O285" s="227"/>
      <c r="P285" s="227"/>
      <c r="Q285" s="227"/>
      <c r="R285" s="227"/>
      <c r="S285" s="227"/>
      <c r="T285" s="22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29" t="s">
        <v>137</v>
      </c>
      <c r="AU285" s="229" t="s">
        <v>79</v>
      </c>
      <c r="AV285" s="13" t="s">
        <v>79</v>
      </c>
      <c r="AW285" s="13" t="s">
        <v>33</v>
      </c>
      <c r="AX285" s="13" t="s">
        <v>72</v>
      </c>
      <c r="AY285" s="229" t="s">
        <v>124</v>
      </c>
    </row>
    <row r="286" s="13" customFormat="1">
      <c r="A286" s="13"/>
      <c r="B286" s="219"/>
      <c r="C286" s="220"/>
      <c r="D286" s="212" t="s">
        <v>137</v>
      </c>
      <c r="E286" s="221" t="s">
        <v>19</v>
      </c>
      <c r="F286" s="222" t="s">
        <v>290</v>
      </c>
      <c r="G286" s="220"/>
      <c r="H286" s="223">
        <v>-79.200000000000003</v>
      </c>
      <c r="I286" s="224"/>
      <c r="J286" s="220"/>
      <c r="K286" s="220"/>
      <c r="L286" s="225"/>
      <c r="M286" s="226"/>
      <c r="N286" s="227"/>
      <c r="O286" s="227"/>
      <c r="P286" s="227"/>
      <c r="Q286" s="227"/>
      <c r="R286" s="227"/>
      <c r="S286" s="227"/>
      <c r="T286" s="22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29" t="s">
        <v>137</v>
      </c>
      <c r="AU286" s="229" t="s">
        <v>79</v>
      </c>
      <c r="AV286" s="13" t="s">
        <v>79</v>
      </c>
      <c r="AW286" s="13" t="s">
        <v>33</v>
      </c>
      <c r="AX286" s="13" t="s">
        <v>72</v>
      </c>
      <c r="AY286" s="229" t="s">
        <v>124</v>
      </c>
    </row>
    <row r="287" s="13" customFormat="1">
      <c r="A287" s="13"/>
      <c r="B287" s="219"/>
      <c r="C287" s="220"/>
      <c r="D287" s="212" t="s">
        <v>137</v>
      </c>
      <c r="E287" s="221" t="s">
        <v>19</v>
      </c>
      <c r="F287" s="222" t="s">
        <v>291</v>
      </c>
      <c r="G287" s="220"/>
      <c r="H287" s="223">
        <v>-2.1600000000000001</v>
      </c>
      <c r="I287" s="224"/>
      <c r="J287" s="220"/>
      <c r="K287" s="220"/>
      <c r="L287" s="225"/>
      <c r="M287" s="226"/>
      <c r="N287" s="227"/>
      <c r="O287" s="227"/>
      <c r="P287" s="227"/>
      <c r="Q287" s="227"/>
      <c r="R287" s="227"/>
      <c r="S287" s="227"/>
      <c r="T287" s="22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9" t="s">
        <v>137</v>
      </c>
      <c r="AU287" s="229" t="s">
        <v>79</v>
      </c>
      <c r="AV287" s="13" t="s">
        <v>79</v>
      </c>
      <c r="AW287" s="13" t="s">
        <v>33</v>
      </c>
      <c r="AX287" s="13" t="s">
        <v>72</v>
      </c>
      <c r="AY287" s="229" t="s">
        <v>124</v>
      </c>
    </row>
    <row r="288" s="13" customFormat="1">
      <c r="A288" s="13"/>
      <c r="B288" s="219"/>
      <c r="C288" s="220"/>
      <c r="D288" s="212" t="s">
        <v>137</v>
      </c>
      <c r="E288" s="221" t="s">
        <v>19</v>
      </c>
      <c r="F288" s="222" t="s">
        <v>369</v>
      </c>
      <c r="G288" s="220"/>
      <c r="H288" s="223">
        <v>-6.2999999999999998</v>
      </c>
      <c r="I288" s="224"/>
      <c r="J288" s="220"/>
      <c r="K288" s="220"/>
      <c r="L288" s="225"/>
      <c r="M288" s="226"/>
      <c r="N288" s="227"/>
      <c r="O288" s="227"/>
      <c r="P288" s="227"/>
      <c r="Q288" s="227"/>
      <c r="R288" s="227"/>
      <c r="S288" s="227"/>
      <c r="T288" s="22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9" t="s">
        <v>137</v>
      </c>
      <c r="AU288" s="229" t="s">
        <v>79</v>
      </c>
      <c r="AV288" s="13" t="s">
        <v>79</v>
      </c>
      <c r="AW288" s="13" t="s">
        <v>33</v>
      </c>
      <c r="AX288" s="13" t="s">
        <v>72</v>
      </c>
      <c r="AY288" s="229" t="s">
        <v>124</v>
      </c>
    </row>
    <row r="289" s="13" customFormat="1">
      <c r="A289" s="13"/>
      <c r="B289" s="219"/>
      <c r="C289" s="220"/>
      <c r="D289" s="212" t="s">
        <v>137</v>
      </c>
      <c r="E289" s="221" t="s">
        <v>19</v>
      </c>
      <c r="F289" s="222" t="s">
        <v>293</v>
      </c>
      <c r="G289" s="220"/>
      <c r="H289" s="223">
        <v>-5.7530000000000001</v>
      </c>
      <c r="I289" s="224"/>
      <c r="J289" s="220"/>
      <c r="K289" s="220"/>
      <c r="L289" s="225"/>
      <c r="M289" s="226"/>
      <c r="N289" s="227"/>
      <c r="O289" s="227"/>
      <c r="P289" s="227"/>
      <c r="Q289" s="227"/>
      <c r="R289" s="227"/>
      <c r="S289" s="227"/>
      <c r="T289" s="22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29" t="s">
        <v>137</v>
      </c>
      <c r="AU289" s="229" t="s">
        <v>79</v>
      </c>
      <c r="AV289" s="13" t="s">
        <v>79</v>
      </c>
      <c r="AW289" s="13" t="s">
        <v>33</v>
      </c>
      <c r="AX289" s="13" t="s">
        <v>72</v>
      </c>
      <c r="AY289" s="229" t="s">
        <v>124</v>
      </c>
    </row>
    <row r="290" s="13" customFormat="1">
      <c r="A290" s="13"/>
      <c r="B290" s="219"/>
      <c r="C290" s="220"/>
      <c r="D290" s="212" t="s">
        <v>137</v>
      </c>
      <c r="E290" s="221" t="s">
        <v>19</v>
      </c>
      <c r="F290" s="222" t="s">
        <v>294</v>
      </c>
      <c r="G290" s="220"/>
      <c r="H290" s="223">
        <v>-5.4450000000000003</v>
      </c>
      <c r="I290" s="224"/>
      <c r="J290" s="220"/>
      <c r="K290" s="220"/>
      <c r="L290" s="225"/>
      <c r="M290" s="226"/>
      <c r="N290" s="227"/>
      <c r="O290" s="227"/>
      <c r="P290" s="227"/>
      <c r="Q290" s="227"/>
      <c r="R290" s="227"/>
      <c r="S290" s="227"/>
      <c r="T290" s="22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29" t="s">
        <v>137</v>
      </c>
      <c r="AU290" s="229" t="s">
        <v>79</v>
      </c>
      <c r="AV290" s="13" t="s">
        <v>79</v>
      </c>
      <c r="AW290" s="13" t="s">
        <v>33</v>
      </c>
      <c r="AX290" s="13" t="s">
        <v>72</v>
      </c>
      <c r="AY290" s="229" t="s">
        <v>124</v>
      </c>
    </row>
    <row r="291" s="13" customFormat="1">
      <c r="A291" s="13"/>
      <c r="B291" s="219"/>
      <c r="C291" s="220"/>
      <c r="D291" s="212" t="s">
        <v>137</v>
      </c>
      <c r="E291" s="221" t="s">
        <v>19</v>
      </c>
      <c r="F291" s="222" t="s">
        <v>370</v>
      </c>
      <c r="G291" s="220"/>
      <c r="H291" s="223">
        <v>20.399999999999999</v>
      </c>
      <c r="I291" s="224"/>
      <c r="J291" s="220"/>
      <c r="K291" s="220"/>
      <c r="L291" s="225"/>
      <c r="M291" s="226"/>
      <c r="N291" s="227"/>
      <c r="O291" s="227"/>
      <c r="P291" s="227"/>
      <c r="Q291" s="227"/>
      <c r="R291" s="227"/>
      <c r="S291" s="227"/>
      <c r="T291" s="22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29" t="s">
        <v>137</v>
      </c>
      <c r="AU291" s="229" t="s">
        <v>79</v>
      </c>
      <c r="AV291" s="13" t="s">
        <v>79</v>
      </c>
      <c r="AW291" s="13" t="s">
        <v>33</v>
      </c>
      <c r="AX291" s="13" t="s">
        <v>72</v>
      </c>
      <c r="AY291" s="229" t="s">
        <v>124</v>
      </c>
    </row>
    <row r="292" s="13" customFormat="1">
      <c r="A292" s="13"/>
      <c r="B292" s="219"/>
      <c r="C292" s="220"/>
      <c r="D292" s="212" t="s">
        <v>137</v>
      </c>
      <c r="E292" s="221" t="s">
        <v>19</v>
      </c>
      <c r="F292" s="222" t="s">
        <v>371</v>
      </c>
      <c r="G292" s="220"/>
      <c r="H292" s="223">
        <v>23.760000000000002</v>
      </c>
      <c r="I292" s="224"/>
      <c r="J292" s="220"/>
      <c r="K292" s="220"/>
      <c r="L292" s="225"/>
      <c r="M292" s="226"/>
      <c r="N292" s="227"/>
      <c r="O292" s="227"/>
      <c r="P292" s="227"/>
      <c r="Q292" s="227"/>
      <c r="R292" s="227"/>
      <c r="S292" s="227"/>
      <c r="T292" s="22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29" t="s">
        <v>137</v>
      </c>
      <c r="AU292" s="229" t="s">
        <v>79</v>
      </c>
      <c r="AV292" s="13" t="s">
        <v>79</v>
      </c>
      <c r="AW292" s="13" t="s">
        <v>33</v>
      </c>
      <c r="AX292" s="13" t="s">
        <v>72</v>
      </c>
      <c r="AY292" s="229" t="s">
        <v>124</v>
      </c>
    </row>
    <row r="293" s="13" customFormat="1">
      <c r="A293" s="13"/>
      <c r="B293" s="219"/>
      <c r="C293" s="220"/>
      <c r="D293" s="212" t="s">
        <v>137</v>
      </c>
      <c r="E293" s="221" t="s">
        <v>19</v>
      </c>
      <c r="F293" s="222" t="s">
        <v>372</v>
      </c>
      <c r="G293" s="220"/>
      <c r="H293" s="223">
        <v>0.95999999999999996</v>
      </c>
      <c r="I293" s="224"/>
      <c r="J293" s="220"/>
      <c r="K293" s="220"/>
      <c r="L293" s="225"/>
      <c r="M293" s="226"/>
      <c r="N293" s="227"/>
      <c r="O293" s="227"/>
      <c r="P293" s="227"/>
      <c r="Q293" s="227"/>
      <c r="R293" s="227"/>
      <c r="S293" s="227"/>
      <c r="T293" s="22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9" t="s">
        <v>137</v>
      </c>
      <c r="AU293" s="229" t="s">
        <v>79</v>
      </c>
      <c r="AV293" s="13" t="s">
        <v>79</v>
      </c>
      <c r="AW293" s="13" t="s">
        <v>33</v>
      </c>
      <c r="AX293" s="13" t="s">
        <v>72</v>
      </c>
      <c r="AY293" s="229" t="s">
        <v>124</v>
      </c>
    </row>
    <row r="294" s="13" customFormat="1">
      <c r="A294" s="13"/>
      <c r="B294" s="219"/>
      <c r="C294" s="220"/>
      <c r="D294" s="212" t="s">
        <v>137</v>
      </c>
      <c r="E294" s="221" t="s">
        <v>19</v>
      </c>
      <c r="F294" s="222" t="s">
        <v>373</v>
      </c>
      <c r="G294" s="220"/>
      <c r="H294" s="223">
        <v>2</v>
      </c>
      <c r="I294" s="224"/>
      <c r="J294" s="220"/>
      <c r="K294" s="220"/>
      <c r="L294" s="225"/>
      <c r="M294" s="226"/>
      <c r="N294" s="227"/>
      <c r="O294" s="227"/>
      <c r="P294" s="227"/>
      <c r="Q294" s="227"/>
      <c r="R294" s="227"/>
      <c r="S294" s="227"/>
      <c r="T294" s="22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29" t="s">
        <v>137</v>
      </c>
      <c r="AU294" s="229" t="s">
        <v>79</v>
      </c>
      <c r="AV294" s="13" t="s">
        <v>79</v>
      </c>
      <c r="AW294" s="13" t="s">
        <v>33</v>
      </c>
      <c r="AX294" s="13" t="s">
        <v>72</v>
      </c>
      <c r="AY294" s="229" t="s">
        <v>124</v>
      </c>
    </row>
    <row r="295" s="13" customFormat="1">
      <c r="A295" s="13"/>
      <c r="B295" s="219"/>
      <c r="C295" s="220"/>
      <c r="D295" s="212" t="s">
        <v>137</v>
      </c>
      <c r="E295" s="221" t="s">
        <v>19</v>
      </c>
      <c r="F295" s="222" t="s">
        <v>374</v>
      </c>
      <c r="G295" s="220"/>
      <c r="H295" s="223">
        <v>3.1200000000000001</v>
      </c>
      <c r="I295" s="224"/>
      <c r="J295" s="220"/>
      <c r="K295" s="220"/>
      <c r="L295" s="225"/>
      <c r="M295" s="226"/>
      <c r="N295" s="227"/>
      <c r="O295" s="227"/>
      <c r="P295" s="227"/>
      <c r="Q295" s="227"/>
      <c r="R295" s="227"/>
      <c r="S295" s="227"/>
      <c r="T295" s="22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29" t="s">
        <v>137</v>
      </c>
      <c r="AU295" s="229" t="s">
        <v>79</v>
      </c>
      <c r="AV295" s="13" t="s">
        <v>79</v>
      </c>
      <c r="AW295" s="13" t="s">
        <v>33</v>
      </c>
      <c r="AX295" s="13" t="s">
        <v>72</v>
      </c>
      <c r="AY295" s="229" t="s">
        <v>124</v>
      </c>
    </row>
    <row r="296" s="13" customFormat="1">
      <c r="A296" s="13"/>
      <c r="B296" s="219"/>
      <c r="C296" s="220"/>
      <c r="D296" s="212" t="s">
        <v>137</v>
      </c>
      <c r="E296" s="221" t="s">
        <v>19</v>
      </c>
      <c r="F296" s="222" t="s">
        <v>375</v>
      </c>
      <c r="G296" s="220"/>
      <c r="H296" s="223">
        <v>1.8160000000000001</v>
      </c>
      <c r="I296" s="224"/>
      <c r="J296" s="220"/>
      <c r="K296" s="220"/>
      <c r="L296" s="225"/>
      <c r="M296" s="226"/>
      <c r="N296" s="227"/>
      <c r="O296" s="227"/>
      <c r="P296" s="227"/>
      <c r="Q296" s="227"/>
      <c r="R296" s="227"/>
      <c r="S296" s="227"/>
      <c r="T296" s="22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9" t="s">
        <v>137</v>
      </c>
      <c r="AU296" s="229" t="s">
        <v>79</v>
      </c>
      <c r="AV296" s="13" t="s">
        <v>79</v>
      </c>
      <c r="AW296" s="13" t="s">
        <v>33</v>
      </c>
      <c r="AX296" s="13" t="s">
        <v>72</v>
      </c>
      <c r="AY296" s="229" t="s">
        <v>124</v>
      </c>
    </row>
    <row r="297" s="13" customFormat="1">
      <c r="A297" s="13"/>
      <c r="B297" s="219"/>
      <c r="C297" s="220"/>
      <c r="D297" s="212" t="s">
        <v>137</v>
      </c>
      <c r="E297" s="221" t="s">
        <v>19</v>
      </c>
      <c r="F297" s="222" t="s">
        <v>376</v>
      </c>
      <c r="G297" s="220"/>
      <c r="H297" s="223">
        <v>1.7</v>
      </c>
      <c r="I297" s="224"/>
      <c r="J297" s="220"/>
      <c r="K297" s="220"/>
      <c r="L297" s="225"/>
      <c r="M297" s="226"/>
      <c r="N297" s="227"/>
      <c r="O297" s="227"/>
      <c r="P297" s="227"/>
      <c r="Q297" s="227"/>
      <c r="R297" s="227"/>
      <c r="S297" s="227"/>
      <c r="T297" s="22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9" t="s">
        <v>137</v>
      </c>
      <c r="AU297" s="229" t="s">
        <v>79</v>
      </c>
      <c r="AV297" s="13" t="s">
        <v>79</v>
      </c>
      <c r="AW297" s="13" t="s">
        <v>33</v>
      </c>
      <c r="AX297" s="13" t="s">
        <v>72</v>
      </c>
      <c r="AY297" s="229" t="s">
        <v>124</v>
      </c>
    </row>
    <row r="298" s="14" customFormat="1">
      <c r="A298" s="14"/>
      <c r="B298" s="230"/>
      <c r="C298" s="231"/>
      <c r="D298" s="212" t="s">
        <v>137</v>
      </c>
      <c r="E298" s="232" t="s">
        <v>19</v>
      </c>
      <c r="F298" s="233" t="s">
        <v>140</v>
      </c>
      <c r="G298" s="231"/>
      <c r="H298" s="234">
        <v>499.49000000000001</v>
      </c>
      <c r="I298" s="235"/>
      <c r="J298" s="231"/>
      <c r="K298" s="231"/>
      <c r="L298" s="236"/>
      <c r="M298" s="237"/>
      <c r="N298" s="238"/>
      <c r="O298" s="238"/>
      <c r="P298" s="238"/>
      <c r="Q298" s="238"/>
      <c r="R298" s="238"/>
      <c r="S298" s="238"/>
      <c r="T298" s="23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0" t="s">
        <v>137</v>
      </c>
      <c r="AU298" s="240" t="s">
        <v>79</v>
      </c>
      <c r="AV298" s="14" t="s">
        <v>131</v>
      </c>
      <c r="AW298" s="14" t="s">
        <v>33</v>
      </c>
      <c r="AX298" s="14" t="s">
        <v>77</v>
      </c>
      <c r="AY298" s="240" t="s">
        <v>124</v>
      </c>
    </row>
    <row r="299" s="2" customFormat="1" ht="37.8" customHeight="1">
      <c r="A299" s="40"/>
      <c r="B299" s="41"/>
      <c r="C299" s="199" t="s">
        <v>377</v>
      </c>
      <c r="D299" s="199" t="s">
        <v>126</v>
      </c>
      <c r="E299" s="200" t="s">
        <v>378</v>
      </c>
      <c r="F299" s="201" t="s">
        <v>379</v>
      </c>
      <c r="G299" s="202" t="s">
        <v>264</v>
      </c>
      <c r="H299" s="203">
        <v>96.299999999999997</v>
      </c>
      <c r="I299" s="204"/>
      <c r="J299" s="205">
        <f>ROUND(I299*H299,2)</f>
        <v>0</v>
      </c>
      <c r="K299" s="201" t="s">
        <v>130</v>
      </c>
      <c r="L299" s="46"/>
      <c r="M299" s="206" t="s">
        <v>19</v>
      </c>
      <c r="N299" s="207" t="s">
        <v>43</v>
      </c>
      <c r="O299" s="86"/>
      <c r="P299" s="208">
        <f>O299*H299</f>
        <v>0</v>
      </c>
      <c r="Q299" s="208">
        <v>0.0017600000000000001</v>
      </c>
      <c r="R299" s="208">
        <f>Q299*H299</f>
        <v>0.169488</v>
      </c>
      <c r="S299" s="208">
        <v>0</v>
      </c>
      <c r="T299" s="20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0" t="s">
        <v>131</v>
      </c>
      <c r="AT299" s="210" t="s">
        <v>126</v>
      </c>
      <c r="AU299" s="210" t="s">
        <v>79</v>
      </c>
      <c r="AY299" s="19" t="s">
        <v>124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19" t="s">
        <v>77</v>
      </c>
      <c r="BK299" s="211">
        <f>ROUND(I299*H299,2)</f>
        <v>0</v>
      </c>
      <c r="BL299" s="19" t="s">
        <v>131</v>
      </c>
      <c r="BM299" s="210" t="s">
        <v>380</v>
      </c>
    </row>
    <row r="300" s="2" customFormat="1">
      <c r="A300" s="40"/>
      <c r="B300" s="41"/>
      <c r="C300" s="42"/>
      <c r="D300" s="212" t="s">
        <v>133</v>
      </c>
      <c r="E300" s="42"/>
      <c r="F300" s="213" t="s">
        <v>381</v>
      </c>
      <c r="G300" s="42"/>
      <c r="H300" s="42"/>
      <c r="I300" s="214"/>
      <c r="J300" s="42"/>
      <c r="K300" s="42"/>
      <c r="L300" s="46"/>
      <c r="M300" s="215"/>
      <c r="N300" s="216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133</v>
      </c>
      <c r="AU300" s="19" t="s">
        <v>79</v>
      </c>
    </row>
    <row r="301" s="2" customFormat="1">
      <c r="A301" s="40"/>
      <c r="B301" s="41"/>
      <c r="C301" s="42"/>
      <c r="D301" s="217" t="s">
        <v>135</v>
      </c>
      <c r="E301" s="42"/>
      <c r="F301" s="218" t="s">
        <v>382</v>
      </c>
      <c r="G301" s="42"/>
      <c r="H301" s="42"/>
      <c r="I301" s="214"/>
      <c r="J301" s="42"/>
      <c r="K301" s="42"/>
      <c r="L301" s="46"/>
      <c r="M301" s="215"/>
      <c r="N301" s="216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135</v>
      </c>
      <c r="AU301" s="19" t="s">
        <v>79</v>
      </c>
    </row>
    <row r="302" s="13" customFormat="1">
      <c r="A302" s="13"/>
      <c r="B302" s="219"/>
      <c r="C302" s="220"/>
      <c r="D302" s="212" t="s">
        <v>137</v>
      </c>
      <c r="E302" s="221" t="s">
        <v>19</v>
      </c>
      <c r="F302" s="222" t="s">
        <v>383</v>
      </c>
      <c r="G302" s="220"/>
      <c r="H302" s="223">
        <v>40.799999999999997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9" t="s">
        <v>137</v>
      </c>
      <c r="AU302" s="229" t="s">
        <v>79</v>
      </c>
      <c r="AV302" s="13" t="s">
        <v>79</v>
      </c>
      <c r="AW302" s="13" t="s">
        <v>33</v>
      </c>
      <c r="AX302" s="13" t="s">
        <v>72</v>
      </c>
      <c r="AY302" s="229" t="s">
        <v>124</v>
      </c>
    </row>
    <row r="303" s="13" customFormat="1">
      <c r="A303" s="13"/>
      <c r="B303" s="219"/>
      <c r="C303" s="220"/>
      <c r="D303" s="212" t="s">
        <v>137</v>
      </c>
      <c r="E303" s="221" t="s">
        <v>19</v>
      </c>
      <c r="F303" s="222" t="s">
        <v>384</v>
      </c>
      <c r="G303" s="220"/>
      <c r="H303" s="223">
        <v>52.799999999999997</v>
      </c>
      <c r="I303" s="224"/>
      <c r="J303" s="220"/>
      <c r="K303" s="220"/>
      <c r="L303" s="225"/>
      <c r="M303" s="226"/>
      <c r="N303" s="227"/>
      <c r="O303" s="227"/>
      <c r="P303" s="227"/>
      <c r="Q303" s="227"/>
      <c r="R303" s="227"/>
      <c r="S303" s="227"/>
      <c r="T303" s="22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29" t="s">
        <v>137</v>
      </c>
      <c r="AU303" s="229" t="s">
        <v>79</v>
      </c>
      <c r="AV303" s="13" t="s">
        <v>79</v>
      </c>
      <c r="AW303" s="13" t="s">
        <v>33</v>
      </c>
      <c r="AX303" s="13" t="s">
        <v>72</v>
      </c>
      <c r="AY303" s="229" t="s">
        <v>124</v>
      </c>
    </row>
    <row r="304" s="13" customFormat="1">
      <c r="A304" s="13"/>
      <c r="B304" s="219"/>
      <c r="C304" s="220"/>
      <c r="D304" s="212" t="s">
        <v>137</v>
      </c>
      <c r="E304" s="221" t="s">
        <v>19</v>
      </c>
      <c r="F304" s="222" t="s">
        <v>385</v>
      </c>
      <c r="G304" s="220"/>
      <c r="H304" s="223">
        <v>2.7000000000000002</v>
      </c>
      <c r="I304" s="224"/>
      <c r="J304" s="220"/>
      <c r="K304" s="220"/>
      <c r="L304" s="225"/>
      <c r="M304" s="226"/>
      <c r="N304" s="227"/>
      <c r="O304" s="227"/>
      <c r="P304" s="227"/>
      <c r="Q304" s="227"/>
      <c r="R304" s="227"/>
      <c r="S304" s="227"/>
      <c r="T304" s="22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9" t="s">
        <v>137</v>
      </c>
      <c r="AU304" s="229" t="s">
        <v>79</v>
      </c>
      <c r="AV304" s="13" t="s">
        <v>79</v>
      </c>
      <c r="AW304" s="13" t="s">
        <v>33</v>
      </c>
      <c r="AX304" s="13" t="s">
        <v>72</v>
      </c>
      <c r="AY304" s="229" t="s">
        <v>124</v>
      </c>
    </row>
    <row r="305" s="14" customFormat="1">
      <c r="A305" s="14"/>
      <c r="B305" s="230"/>
      <c r="C305" s="231"/>
      <c r="D305" s="212" t="s">
        <v>137</v>
      </c>
      <c r="E305" s="232" t="s">
        <v>19</v>
      </c>
      <c r="F305" s="233" t="s">
        <v>140</v>
      </c>
      <c r="G305" s="231"/>
      <c r="H305" s="234">
        <v>96.299999999999997</v>
      </c>
      <c r="I305" s="235"/>
      <c r="J305" s="231"/>
      <c r="K305" s="231"/>
      <c r="L305" s="236"/>
      <c r="M305" s="237"/>
      <c r="N305" s="238"/>
      <c r="O305" s="238"/>
      <c r="P305" s="238"/>
      <c r="Q305" s="238"/>
      <c r="R305" s="238"/>
      <c r="S305" s="238"/>
      <c r="T305" s="23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0" t="s">
        <v>137</v>
      </c>
      <c r="AU305" s="240" t="s">
        <v>79</v>
      </c>
      <c r="AV305" s="14" t="s">
        <v>131</v>
      </c>
      <c r="AW305" s="14" t="s">
        <v>33</v>
      </c>
      <c r="AX305" s="14" t="s">
        <v>77</v>
      </c>
      <c r="AY305" s="240" t="s">
        <v>124</v>
      </c>
    </row>
    <row r="306" s="2" customFormat="1" ht="24.15" customHeight="1">
      <c r="A306" s="40"/>
      <c r="B306" s="41"/>
      <c r="C306" s="251" t="s">
        <v>386</v>
      </c>
      <c r="D306" s="251" t="s">
        <v>208</v>
      </c>
      <c r="E306" s="252" t="s">
        <v>387</v>
      </c>
      <c r="F306" s="253" t="s">
        <v>388</v>
      </c>
      <c r="G306" s="254" t="s">
        <v>129</v>
      </c>
      <c r="H306" s="255">
        <v>21.186</v>
      </c>
      <c r="I306" s="256"/>
      <c r="J306" s="257">
        <f>ROUND(I306*H306,2)</f>
        <v>0</v>
      </c>
      <c r="K306" s="253" t="s">
        <v>130</v>
      </c>
      <c r="L306" s="258"/>
      <c r="M306" s="259" t="s">
        <v>19</v>
      </c>
      <c r="N306" s="260" t="s">
        <v>43</v>
      </c>
      <c r="O306" s="86"/>
      <c r="P306" s="208">
        <f>O306*H306</f>
        <v>0</v>
      </c>
      <c r="Q306" s="208">
        <v>0.0011999999999999999</v>
      </c>
      <c r="R306" s="208">
        <f>Q306*H306</f>
        <v>0.025423199999999996</v>
      </c>
      <c r="S306" s="208">
        <v>0</v>
      </c>
      <c r="T306" s="209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0" t="s">
        <v>180</v>
      </c>
      <c r="AT306" s="210" t="s">
        <v>208</v>
      </c>
      <c r="AU306" s="210" t="s">
        <v>79</v>
      </c>
      <c r="AY306" s="19" t="s">
        <v>124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19" t="s">
        <v>77</v>
      </c>
      <c r="BK306" s="211">
        <f>ROUND(I306*H306,2)</f>
        <v>0</v>
      </c>
      <c r="BL306" s="19" t="s">
        <v>131</v>
      </c>
      <c r="BM306" s="210" t="s">
        <v>389</v>
      </c>
    </row>
    <row r="307" s="2" customFormat="1">
      <c r="A307" s="40"/>
      <c r="B307" s="41"/>
      <c r="C307" s="42"/>
      <c r="D307" s="212" t="s">
        <v>133</v>
      </c>
      <c r="E307" s="42"/>
      <c r="F307" s="213" t="s">
        <v>388</v>
      </c>
      <c r="G307" s="42"/>
      <c r="H307" s="42"/>
      <c r="I307" s="214"/>
      <c r="J307" s="42"/>
      <c r="K307" s="42"/>
      <c r="L307" s="46"/>
      <c r="M307" s="215"/>
      <c r="N307" s="216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133</v>
      </c>
      <c r="AU307" s="19" t="s">
        <v>79</v>
      </c>
    </row>
    <row r="308" s="13" customFormat="1">
      <c r="A308" s="13"/>
      <c r="B308" s="219"/>
      <c r="C308" s="220"/>
      <c r="D308" s="212" t="s">
        <v>137</v>
      </c>
      <c r="E308" s="221" t="s">
        <v>19</v>
      </c>
      <c r="F308" s="222" t="s">
        <v>390</v>
      </c>
      <c r="G308" s="220"/>
      <c r="H308" s="223">
        <v>20.591999999999999</v>
      </c>
      <c r="I308" s="224"/>
      <c r="J308" s="220"/>
      <c r="K308" s="220"/>
      <c r="L308" s="225"/>
      <c r="M308" s="226"/>
      <c r="N308" s="227"/>
      <c r="O308" s="227"/>
      <c r="P308" s="227"/>
      <c r="Q308" s="227"/>
      <c r="R308" s="227"/>
      <c r="S308" s="227"/>
      <c r="T308" s="22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29" t="s">
        <v>137</v>
      </c>
      <c r="AU308" s="229" t="s">
        <v>79</v>
      </c>
      <c r="AV308" s="13" t="s">
        <v>79</v>
      </c>
      <c r="AW308" s="13" t="s">
        <v>33</v>
      </c>
      <c r="AX308" s="13" t="s">
        <v>72</v>
      </c>
      <c r="AY308" s="229" t="s">
        <v>124</v>
      </c>
    </row>
    <row r="309" s="13" customFormat="1">
      <c r="A309" s="13"/>
      <c r="B309" s="219"/>
      <c r="C309" s="220"/>
      <c r="D309" s="212" t="s">
        <v>137</v>
      </c>
      <c r="E309" s="221" t="s">
        <v>19</v>
      </c>
      <c r="F309" s="222" t="s">
        <v>391</v>
      </c>
      <c r="G309" s="220"/>
      <c r="H309" s="223">
        <v>0.26400000000000001</v>
      </c>
      <c r="I309" s="224"/>
      <c r="J309" s="220"/>
      <c r="K309" s="220"/>
      <c r="L309" s="225"/>
      <c r="M309" s="226"/>
      <c r="N309" s="227"/>
      <c r="O309" s="227"/>
      <c r="P309" s="227"/>
      <c r="Q309" s="227"/>
      <c r="R309" s="227"/>
      <c r="S309" s="227"/>
      <c r="T309" s="22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29" t="s">
        <v>137</v>
      </c>
      <c r="AU309" s="229" t="s">
        <v>79</v>
      </c>
      <c r="AV309" s="13" t="s">
        <v>79</v>
      </c>
      <c r="AW309" s="13" t="s">
        <v>33</v>
      </c>
      <c r="AX309" s="13" t="s">
        <v>72</v>
      </c>
      <c r="AY309" s="229" t="s">
        <v>124</v>
      </c>
    </row>
    <row r="310" s="13" customFormat="1">
      <c r="A310" s="13"/>
      <c r="B310" s="219"/>
      <c r="C310" s="220"/>
      <c r="D310" s="212" t="s">
        <v>137</v>
      </c>
      <c r="E310" s="221" t="s">
        <v>19</v>
      </c>
      <c r="F310" s="222" t="s">
        <v>392</v>
      </c>
      <c r="G310" s="220"/>
      <c r="H310" s="223">
        <v>0.33000000000000002</v>
      </c>
      <c r="I310" s="224"/>
      <c r="J310" s="220"/>
      <c r="K310" s="220"/>
      <c r="L310" s="225"/>
      <c r="M310" s="226"/>
      <c r="N310" s="227"/>
      <c r="O310" s="227"/>
      <c r="P310" s="227"/>
      <c r="Q310" s="227"/>
      <c r="R310" s="227"/>
      <c r="S310" s="227"/>
      <c r="T310" s="22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29" t="s">
        <v>137</v>
      </c>
      <c r="AU310" s="229" t="s">
        <v>79</v>
      </c>
      <c r="AV310" s="13" t="s">
        <v>79</v>
      </c>
      <c r="AW310" s="13" t="s">
        <v>33</v>
      </c>
      <c r="AX310" s="13" t="s">
        <v>72</v>
      </c>
      <c r="AY310" s="229" t="s">
        <v>124</v>
      </c>
    </row>
    <row r="311" s="14" customFormat="1">
      <c r="A311" s="14"/>
      <c r="B311" s="230"/>
      <c r="C311" s="231"/>
      <c r="D311" s="212" t="s">
        <v>137</v>
      </c>
      <c r="E311" s="232" t="s">
        <v>19</v>
      </c>
      <c r="F311" s="233" t="s">
        <v>140</v>
      </c>
      <c r="G311" s="231"/>
      <c r="H311" s="234">
        <v>21.186</v>
      </c>
      <c r="I311" s="235"/>
      <c r="J311" s="231"/>
      <c r="K311" s="231"/>
      <c r="L311" s="236"/>
      <c r="M311" s="237"/>
      <c r="N311" s="238"/>
      <c r="O311" s="238"/>
      <c r="P311" s="238"/>
      <c r="Q311" s="238"/>
      <c r="R311" s="238"/>
      <c r="S311" s="238"/>
      <c r="T311" s="23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0" t="s">
        <v>137</v>
      </c>
      <c r="AU311" s="240" t="s">
        <v>79</v>
      </c>
      <c r="AV311" s="14" t="s">
        <v>131</v>
      </c>
      <c r="AW311" s="14" t="s">
        <v>33</v>
      </c>
      <c r="AX311" s="14" t="s">
        <v>77</v>
      </c>
      <c r="AY311" s="240" t="s">
        <v>124</v>
      </c>
    </row>
    <row r="312" s="2" customFormat="1" ht="44.25" customHeight="1">
      <c r="A312" s="40"/>
      <c r="B312" s="41"/>
      <c r="C312" s="199" t="s">
        <v>393</v>
      </c>
      <c r="D312" s="199" t="s">
        <v>126</v>
      </c>
      <c r="E312" s="200" t="s">
        <v>394</v>
      </c>
      <c r="F312" s="201" t="s">
        <v>395</v>
      </c>
      <c r="G312" s="202" t="s">
        <v>129</v>
      </c>
      <c r="H312" s="203">
        <v>445.73399999999998</v>
      </c>
      <c r="I312" s="204"/>
      <c r="J312" s="205">
        <f>ROUND(I312*H312,2)</f>
        <v>0</v>
      </c>
      <c r="K312" s="201" t="s">
        <v>130</v>
      </c>
      <c r="L312" s="46"/>
      <c r="M312" s="206" t="s">
        <v>19</v>
      </c>
      <c r="N312" s="207" t="s">
        <v>43</v>
      </c>
      <c r="O312" s="86"/>
      <c r="P312" s="208">
        <f>O312*H312</f>
        <v>0</v>
      </c>
      <c r="Q312" s="208">
        <v>0.011599999999999999</v>
      </c>
      <c r="R312" s="208">
        <f>Q312*H312</f>
        <v>5.1705143999999992</v>
      </c>
      <c r="S312" s="208">
        <v>0</v>
      </c>
      <c r="T312" s="209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0" t="s">
        <v>131</v>
      </c>
      <c r="AT312" s="210" t="s">
        <v>126</v>
      </c>
      <c r="AU312" s="210" t="s">
        <v>79</v>
      </c>
      <c r="AY312" s="19" t="s">
        <v>124</v>
      </c>
      <c r="BE312" s="211">
        <f>IF(N312="základní",J312,0)</f>
        <v>0</v>
      </c>
      <c r="BF312" s="211">
        <f>IF(N312="snížená",J312,0)</f>
        <v>0</v>
      </c>
      <c r="BG312" s="211">
        <f>IF(N312="zákl. přenesená",J312,0)</f>
        <v>0</v>
      </c>
      <c r="BH312" s="211">
        <f>IF(N312="sníž. přenesená",J312,0)</f>
        <v>0</v>
      </c>
      <c r="BI312" s="211">
        <f>IF(N312="nulová",J312,0)</f>
        <v>0</v>
      </c>
      <c r="BJ312" s="19" t="s">
        <v>77</v>
      </c>
      <c r="BK312" s="211">
        <f>ROUND(I312*H312,2)</f>
        <v>0</v>
      </c>
      <c r="BL312" s="19" t="s">
        <v>131</v>
      </c>
      <c r="BM312" s="210" t="s">
        <v>396</v>
      </c>
    </row>
    <row r="313" s="2" customFormat="1">
      <c r="A313" s="40"/>
      <c r="B313" s="41"/>
      <c r="C313" s="42"/>
      <c r="D313" s="212" t="s">
        <v>133</v>
      </c>
      <c r="E313" s="42"/>
      <c r="F313" s="213" t="s">
        <v>397</v>
      </c>
      <c r="G313" s="42"/>
      <c r="H313" s="42"/>
      <c r="I313" s="214"/>
      <c r="J313" s="42"/>
      <c r="K313" s="42"/>
      <c r="L313" s="46"/>
      <c r="M313" s="215"/>
      <c r="N313" s="216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133</v>
      </c>
      <c r="AU313" s="19" t="s">
        <v>79</v>
      </c>
    </row>
    <row r="314" s="2" customFormat="1">
      <c r="A314" s="40"/>
      <c r="B314" s="41"/>
      <c r="C314" s="42"/>
      <c r="D314" s="217" t="s">
        <v>135</v>
      </c>
      <c r="E314" s="42"/>
      <c r="F314" s="218" t="s">
        <v>398</v>
      </c>
      <c r="G314" s="42"/>
      <c r="H314" s="42"/>
      <c r="I314" s="214"/>
      <c r="J314" s="42"/>
      <c r="K314" s="42"/>
      <c r="L314" s="46"/>
      <c r="M314" s="215"/>
      <c r="N314" s="216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135</v>
      </c>
      <c r="AU314" s="19" t="s">
        <v>79</v>
      </c>
    </row>
    <row r="315" s="13" customFormat="1">
      <c r="A315" s="13"/>
      <c r="B315" s="219"/>
      <c r="C315" s="220"/>
      <c r="D315" s="212" t="s">
        <v>137</v>
      </c>
      <c r="E315" s="221" t="s">
        <v>19</v>
      </c>
      <c r="F315" s="222" t="s">
        <v>399</v>
      </c>
      <c r="G315" s="220"/>
      <c r="H315" s="223">
        <v>155.03999999999999</v>
      </c>
      <c r="I315" s="224"/>
      <c r="J315" s="220"/>
      <c r="K315" s="220"/>
      <c r="L315" s="225"/>
      <c r="M315" s="226"/>
      <c r="N315" s="227"/>
      <c r="O315" s="227"/>
      <c r="P315" s="227"/>
      <c r="Q315" s="227"/>
      <c r="R315" s="227"/>
      <c r="S315" s="227"/>
      <c r="T315" s="22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29" t="s">
        <v>137</v>
      </c>
      <c r="AU315" s="229" t="s">
        <v>79</v>
      </c>
      <c r="AV315" s="13" t="s">
        <v>79</v>
      </c>
      <c r="AW315" s="13" t="s">
        <v>33</v>
      </c>
      <c r="AX315" s="13" t="s">
        <v>72</v>
      </c>
      <c r="AY315" s="229" t="s">
        <v>124</v>
      </c>
    </row>
    <row r="316" s="13" customFormat="1">
      <c r="A316" s="13"/>
      <c r="B316" s="219"/>
      <c r="C316" s="220"/>
      <c r="D316" s="212" t="s">
        <v>137</v>
      </c>
      <c r="E316" s="221" t="s">
        <v>19</v>
      </c>
      <c r="F316" s="222" t="s">
        <v>400</v>
      </c>
      <c r="G316" s="220"/>
      <c r="H316" s="223">
        <v>462.99200000000002</v>
      </c>
      <c r="I316" s="224"/>
      <c r="J316" s="220"/>
      <c r="K316" s="220"/>
      <c r="L316" s="225"/>
      <c r="M316" s="226"/>
      <c r="N316" s="227"/>
      <c r="O316" s="227"/>
      <c r="P316" s="227"/>
      <c r="Q316" s="227"/>
      <c r="R316" s="227"/>
      <c r="S316" s="227"/>
      <c r="T316" s="22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29" t="s">
        <v>137</v>
      </c>
      <c r="AU316" s="229" t="s">
        <v>79</v>
      </c>
      <c r="AV316" s="13" t="s">
        <v>79</v>
      </c>
      <c r="AW316" s="13" t="s">
        <v>33</v>
      </c>
      <c r="AX316" s="13" t="s">
        <v>72</v>
      </c>
      <c r="AY316" s="229" t="s">
        <v>124</v>
      </c>
    </row>
    <row r="317" s="13" customFormat="1">
      <c r="A317" s="13"/>
      <c r="B317" s="219"/>
      <c r="C317" s="220"/>
      <c r="D317" s="212" t="s">
        <v>137</v>
      </c>
      <c r="E317" s="221" t="s">
        <v>19</v>
      </c>
      <c r="F317" s="222" t="s">
        <v>289</v>
      </c>
      <c r="G317" s="220"/>
      <c r="H317" s="223">
        <v>-73.439999999999998</v>
      </c>
      <c r="I317" s="224"/>
      <c r="J317" s="220"/>
      <c r="K317" s="220"/>
      <c r="L317" s="225"/>
      <c r="M317" s="226"/>
      <c r="N317" s="227"/>
      <c r="O317" s="227"/>
      <c r="P317" s="227"/>
      <c r="Q317" s="227"/>
      <c r="R317" s="227"/>
      <c r="S317" s="227"/>
      <c r="T317" s="22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29" t="s">
        <v>137</v>
      </c>
      <c r="AU317" s="229" t="s">
        <v>79</v>
      </c>
      <c r="AV317" s="13" t="s">
        <v>79</v>
      </c>
      <c r="AW317" s="13" t="s">
        <v>33</v>
      </c>
      <c r="AX317" s="13" t="s">
        <v>72</v>
      </c>
      <c r="AY317" s="229" t="s">
        <v>124</v>
      </c>
    </row>
    <row r="318" s="13" customFormat="1">
      <c r="A318" s="13"/>
      <c r="B318" s="219"/>
      <c r="C318" s="220"/>
      <c r="D318" s="212" t="s">
        <v>137</v>
      </c>
      <c r="E318" s="221" t="s">
        <v>19</v>
      </c>
      <c r="F318" s="222" t="s">
        <v>290</v>
      </c>
      <c r="G318" s="220"/>
      <c r="H318" s="223">
        <v>-79.200000000000003</v>
      </c>
      <c r="I318" s="224"/>
      <c r="J318" s="220"/>
      <c r="K318" s="220"/>
      <c r="L318" s="225"/>
      <c r="M318" s="226"/>
      <c r="N318" s="227"/>
      <c r="O318" s="227"/>
      <c r="P318" s="227"/>
      <c r="Q318" s="227"/>
      <c r="R318" s="227"/>
      <c r="S318" s="227"/>
      <c r="T318" s="22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29" t="s">
        <v>137</v>
      </c>
      <c r="AU318" s="229" t="s">
        <v>79</v>
      </c>
      <c r="AV318" s="13" t="s">
        <v>79</v>
      </c>
      <c r="AW318" s="13" t="s">
        <v>33</v>
      </c>
      <c r="AX318" s="13" t="s">
        <v>72</v>
      </c>
      <c r="AY318" s="229" t="s">
        <v>124</v>
      </c>
    </row>
    <row r="319" s="13" customFormat="1">
      <c r="A319" s="13"/>
      <c r="B319" s="219"/>
      <c r="C319" s="220"/>
      <c r="D319" s="212" t="s">
        <v>137</v>
      </c>
      <c r="E319" s="221" t="s">
        <v>19</v>
      </c>
      <c r="F319" s="222" t="s">
        <v>291</v>
      </c>
      <c r="G319" s="220"/>
      <c r="H319" s="223">
        <v>-2.1600000000000001</v>
      </c>
      <c r="I319" s="224"/>
      <c r="J319" s="220"/>
      <c r="K319" s="220"/>
      <c r="L319" s="225"/>
      <c r="M319" s="226"/>
      <c r="N319" s="227"/>
      <c r="O319" s="227"/>
      <c r="P319" s="227"/>
      <c r="Q319" s="227"/>
      <c r="R319" s="227"/>
      <c r="S319" s="227"/>
      <c r="T319" s="22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29" t="s">
        <v>137</v>
      </c>
      <c r="AU319" s="229" t="s">
        <v>79</v>
      </c>
      <c r="AV319" s="13" t="s">
        <v>79</v>
      </c>
      <c r="AW319" s="13" t="s">
        <v>33</v>
      </c>
      <c r="AX319" s="13" t="s">
        <v>72</v>
      </c>
      <c r="AY319" s="229" t="s">
        <v>124</v>
      </c>
    </row>
    <row r="320" s="13" customFormat="1">
      <c r="A320" s="13"/>
      <c r="B320" s="219"/>
      <c r="C320" s="220"/>
      <c r="D320" s="212" t="s">
        <v>137</v>
      </c>
      <c r="E320" s="221" t="s">
        <v>19</v>
      </c>
      <c r="F320" s="222" t="s">
        <v>294</v>
      </c>
      <c r="G320" s="220"/>
      <c r="H320" s="223">
        <v>-5.4450000000000003</v>
      </c>
      <c r="I320" s="224"/>
      <c r="J320" s="220"/>
      <c r="K320" s="220"/>
      <c r="L320" s="225"/>
      <c r="M320" s="226"/>
      <c r="N320" s="227"/>
      <c r="O320" s="227"/>
      <c r="P320" s="227"/>
      <c r="Q320" s="227"/>
      <c r="R320" s="227"/>
      <c r="S320" s="227"/>
      <c r="T320" s="22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29" t="s">
        <v>137</v>
      </c>
      <c r="AU320" s="229" t="s">
        <v>79</v>
      </c>
      <c r="AV320" s="13" t="s">
        <v>79</v>
      </c>
      <c r="AW320" s="13" t="s">
        <v>33</v>
      </c>
      <c r="AX320" s="13" t="s">
        <v>72</v>
      </c>
      <c r="AY320" s="229" t="s">
        <v>124</v>
      </c>
    </row>
    <row r="321" s="13" customFormat="1">
      <c r="A321" s="13"/>
      <c r="B321" s="219"/>
      <c r="C321" s="220"/>
      <c r="D321" s="212" t="s">
        <v>137</v>
      </c>
      <c r="E321" s="221" t="s">
        <v>19</v>
      </c>
      <c r="F321" s="222" t="s">
        <v>369</v>
      </c>
      <c r="G321" s="220"/>
      <c r="H321" s="223">
        <v>-6.2999999999999998</v>
      </c>
      <c r="I321" s="224"/>
      <c r="J321" s="220"/>
      <c r="K321" s="220"/>
      <c r="L321" s="225"/>
      <c r="M321" s="226"/>
      <c r="N321" s="227"/>
      <c r="O321" s="227"/>
      <c r="P321" s="227"/>
      <c r="Q321" s="227"/>
      <c r="R321" s="227"/>
      <c r="S321" s="227"/>
      <c r="T321" s="22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9" t="s">
        <v>137</v>
      </c>
      <c r="AU321" s="229" t="s">
        <v>79</v>
      </c>
      <c r="AV321" s="13" t="s">
        <v>79</v>
      </c>
      <c r="AW321" s="13" t="s">
        <v>33</v>
      </c>
      <c r="AX321" s="13" t="s">
        <v>72</v>
      </c>
      <c r="AY321" s="229" t="s">
        <v>124</v>
      </c>
    </row>
    <row r="322" s="13" customFormat="1">
      <c r="A322" s="13"/>
      <c r="B322" s="219"/>
      <c r="C322" s="220"/>
      <c r="D322" s="212" t="s">
        <v>137</v>
      </c>
      <c r="E322" s="221" t="s">
        <v>19</v>
      </c>
      <c r="F322" s="222" t="s">
        <v>293</v>
      </c>
      <c r="G322" s="220"/>
      <c r="H322" s="223">
        <v>-5.7530000000000001</v>
      </c>
      <c r="I322" s="224"/>
      <c r="J322" s="220"/>
      <c r="K322" s="220"/>
      <c r="L322" s="225"/>
      <c r="M322" s="226"/>
      <c r="N322" s="227"/>
      <c r="O322" s="227"/>
      <c r="P322" s="227"/>
      <c r="Q322" s="227"/>
      <c r="R322" s="227"/>
      <c r="S322" s="227"/>
      <c r="T322" s="22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29" t="s">
        <v>137</v>
      </c>
      <c r="AU322" s="229" t="s">
        <v>79</v>
      </c>
      <c r="AV322" s="13" t="s">
        <v>79</v>
      </c>
      <c r="AW322" s="13" t="s">
        <v>33</v>
      </c>
      <c r="AX322" s="13" t="s">
        <v>72</v>
      </c>
      <c r="AY322" s="229" t="s">
        <v>124</v>
      </c>
    </row>
    <row r="323" s="14" customFormat="1">
      <c r="A323" s="14"/>
      <c r="B323" s="230"/>
      <c r="C323" s="231"/>
      <c r="D323" s="212" t="s">
        <v>137</v>
      </c>
      <c r="E323" s="232" t="s">
        <v>19</v>
      </c>
      <c r="F323" s="233" t="s">
        <v>140</v>
      </c>
      <c r="G323" s="231"/>
      <c r="H323" s="234">
        <v>445.73399999999998</v>
      </c>
      <c r="I323" s="235"/>
      <c r="J323" s="231"/>
      <c r="K323" s="231"/>
      <c r="L323" s="236"/>
      <c r="M323" s="237"/>
      <c r="N323" s="238"/>
      <c r="O323" s="238"/>
      <c r="P323" s="238"/>
      <c r="Q323" s="238"/>
      <c r="R323" s="238"/>
      <c r="S323" s="238"/>
      <c r="T323" s="23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0" t="s">
        <v>137</v>
      </c>
      <c r="AU323" s="240" t="s">
        <v>79</v>
      </c>
      <c r="AV323" s="14" t="s">
        <v>131</v>
      </c>
      <c r="AW323" s="14" t="s">
        <v>33</v>
      </c>
      <c r="AX323" s="14" t="s">
        <v>77</v>
      </c>
      <c r="AY323" s="240" t="s">
        <v>124</v>
      </c>
    </row>
    <row r="324" s="2" customFormat="1" ht="24.15" customHeight="1">
      <c r="A324" s="40"/>
      <c r="B324" s="41"/>
      <c r="C324" s="251" t="s">
        <v>401</v>
      </c>
      <c r="D324" s="251" t="s">
        <v>208</v>
      </c>
      <c r="E324" s="252" t="s">
        <v>402</v>
      </c>
      <c r="F324" s="253" t="s">
        <v>403</v>
      </c>
      <c r="G324" s="254" t="s">
        <v>129</v>
      </c>
      <c r="H324" s="255">
        <v>512.59400000000005</v>
      </c>
      <c r="I324" s="256"/>
      <c r="J324" s="257">
        <f>ROUND(I324*H324,2)</f>
        <v>0</v>
      </c>
      <c r="K324" s="253" t="s">
        <v>130</v>
      </c>
      <c r="L324" s="258"/>
      <c r="M324" s="259" t="s">
        <v>19</v>
      </c>
      <c r="N324" s="260" t="s">
        <v>43</v>
      </c>
      <c r="O324" s="86"/>
      <c r="P324" s="208">
        <f>O324*H324</f>
        <v>0</v>
      </c>
      <c r="Q324" s="208">
        <v>0.025000000000000001</v>
      </c>
      <c r="R324" s="208">
        <f>Q324*H324</f>
        <v>12.814850000000002</v>
      </c>
      <c r="S324" s="208">
        <v>0</v>
      </c>
      <c r="T324" s="209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0" t="s">
        <v>180</v>
      </c>
      <c r="AT324" s="210" t="s">
        <v>208</v>
      </c>
      <c r="AU324" s="210" t="s">
        <v>79</v>
      </c>
      <c r="AY324" s="19" t="s">
        <v>124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19" t="s">
        <v>77</v>
      </c>
      <c r="BK324" s="211">
        <f>ROUND(I324*H324,2)</f>
        <v>0</v>
      </c>
      <c r="BL324" s="19" t="s">
        <v>131</v>
      </c>
      <c r="BM324" s="210" t="s">
        <v>404</v>
      </c>
    </row>
    <row r="325" s="2" customFormat="1">
      <c r="A325" s="40"/>
      <c r="B325" s="41"/>
      <c r="C325" s="42"/>
      <c r="D325" s="212" t="s">
        <v>133</v>
      </c>
      <c r="E325" s="42"/>
      <c r="F325" s="213" t="s">
        <v>403</v>
      </c>
      <c r="G325" s="42"/>
      <c r="H325" s="42"/>
      <c r="I325" s="214"/>
      <c r="J325" s="42"/>
      <c r="K325" s="42"/>
      <c r="L325" s="46"/>
      <c r="M325" s="215"/>
      <c r="N325" s="216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133</v>
      </c>
      <c r="AU325" s="19" t="s">
        <v>79</v>
      </c>
    </row>
    <row r="326" s="13" customFormat="1">
      <c r="A326" s="13"/>
      <c r="B326" s="219"/>
      <c r="C326" s="220"/>
      <c r="D326" s="212" t="s">
        <v>137</v>
      </c>
      <c r="E326" s="221" t="s">
        <v>19</v>
      </c>
      <c r="F326" s="222" t="s">
        <v>405</v>
      </c>
      <c r="G326" s="220"/>
      <c r="H326" s="223">
        <v>445.73399999999998</v>
      </c>
      <c r="I326" s="224"/>
      <c r="J326" s="220"/>
      <c r="K326" s="220"/>
      <c r="L326" s="225"/>
      <c r="M326" s="226"/>
      <c r="N326" s="227"/>
      <c r="O326" s="227"/>
      <c r="P326" s="227"/>
      <c r="Q326" s="227"/>
      <c r="R326" s="227"/>
      <c r="S326" s="227"/>
      <c r="T326" s="22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29" t="s">
        <v>137</v>
      </c>
      <c r="AU326" s="229" t="s">
        <v>79</v>
      </c>
      <c r="AV326" s="13" t="s">
        <v>79</v>
      </c>
      <c r="AW326" s="13" t="s">
        <v>33</v>
      </c>
      <c r="AX326" s="13" t="s">
        <v>77</v>
      </c>
      <c r="AY326" s="229" t="s">
        <v>124</v>
      </c>
    </row>
    <row r="327" s="13" customFormat="1">
      <c r="A327" s="13"/>
      <c r="B327" s="219"/>
      <c r="C327" s="220"/>
      <c r="D327" s="212" t="s">
        <v>137</v>
      </c>
      <c r="E327" s="220"/>
      <c r="F327" s="222" t="s">
        <v>406</v>
      </c>
      <c r="G327" s="220"/>
      <c r="H327" s="223">
        <v>512.59400000000005</v>
      </c>
      <c r="I327" s="224"/>
      <c r="J327" s="220"/>
      <c r="K327" s="220"/>
      <c r="L327" s="225"/>
      <c r="M327" s="226"/>
      <c r="N327" s="227"/>
      <c r="O327" s="227"/>
      <c r="P327" s="227"/>
      <c r="Q327" s="227"/>
      <c r="R327" s="227"/>
      <c r="S327" s="227"/>
      <c r="T327" s="22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29" t="s">
        <v>137</v>
      </c>
      <c r="AU327" s="229" t="s">
        <v>79</v>
      </c>
      <c r="AV327" s="13" t="s">
        <v>79</v>
      </c>
      <c r="AW327" s="13" t="s">
        <v>4</v>
      </c>
      <c r="AX327" s="13" t="s">
        <v>77</v>
      </c>
      <c r="AY327" s="229" t="s">
        <v>124</v>
      </c>
    </row>
    <row r="328" s="2" customFormat="1" ht="37.8" customHeight="1">
      <c r="A328" s="40"/>
      <c r="B328" s="41"/>
      <c r="C328" s="199" t="s">
        <v>407</v>
      </c>
      <c r="D328" s="199" t="s">
        <v>126</v>
      </c>
      <c r="E328" s="200" t="s">
        <v>408</v>
      </c>
      <c r="F328" s="201" t="s">
        <v>409</v>
      </c>
      <c r="G328" s="202" t="s">
        <v>264</v>
      </c>
      <c r="H328" s="203">
        <v>268.77999999999997</v>
      </c>
      <c r="I328" s="204"/>
      <c r="J328" s="205">
        <f>ROUND(I328*H328,2)</f>
        <v>0</v>
      </c>
      <c r="K328" s="201" t="s">
        <v>130</v>
      </c>
      <c r="L328" s="46"/>
      <c r="M328" s="206" t="s">
        <v>19</v>
      </c>
      <c r="N328" s="207" t="s">
        <v>43</v>
      </c>
      <c r="O328" s="86"/>
      <c r="P328" s="208">
        <f>O328*H328</f>
        <v>0</v>
      </c>
      <c r="Q328" s="208">
        <v>0.0017600000000000001</v>
      </c>
      <c r="R328" s="208">
        <f>Q328*H328</f>
        <v>0.4730528</v>
      </c>
      <c r="S328" s="208">
        <v>0</v>
      </c>
      <c r="T328" s="209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0" t="s">
        <v>131</v>
      </c>
      <c r="AT328" s="210" t="s">
        <v>126</v>
      </c>
      <c r="AU328" s="210" t="s">
        <v>79</v>
      </c>
      <c r="AY328" s="19" t="s">
        <v>124</v>
      </c>
      <c r="BE328" s="211">
        <f>IF(N328="základní",J328,0)</f>
        <v>0</v>
      </c>
      <c r="BF328" s="211">
        <f>IF(N328="snížená",J328,0)</f>
        <v>0</v>
      </c>
      <c r="BG328" s="211">
        <f>IF(N328="zákl. přenesená",J328,0)</f>
        <v>0</v>
      </c>
      <c r="BH328" s="211">
        <f>IF(N328="sníž. přenesená",J328,0)</f>
        <v>0</v>
      </c>
      <c r="BI328" s="211">
        <f>IF(N328="nulová",J328,0)</f>
        <v>0</v>
      </c>
      <c r="BJ328" s="19" t="s">
        <v>77</v>
      </c>
      <c r="BK328" s="211">
        <f>ROUND(I328*H328,2)</f>
        <v>0</v>
      </c>
      <c r="BL328" s="19" t="s">
        <v>131</v>
      </c>
      <c r="BM328" s="210" t="s">
        <v>410</v>
      </c>
    </row>
    <row r="329" s="2" customFormat="1">
      <c r="A329" s="40"/>
      <c r="B329" s="41"/>
      <c r="C329" s="42"/>
      <c r="D329" s="212" t="s">
        <v>133</v>
      </c>
      <c r="E329" s="42"/>
      <c r="F329" s="213" t="s">
        <v>411</v>
      </c>
      <c r="G329" s="42"/>
      <c r="H329" s="42"/>
      <c r="I329" s="214"/>
      <c r="J329" s="42"/>
      <c r="K329" s="42"/>
      <c r="L329" s="46"/>
      <c r="M329" s="215"/>
      <c r="N329" s="216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133</v>
      </c>
      <c r="AU329" s="19" t="s">
        <v>79</v>
      </c>
    </row>
    <row r="330" s="2" customFormat="1">
      <c r="A330" s="40"/>
      <c r="B330" s="41"/>
      <c r="C330" s="42"/>
      <c r="D330" s="217" t="s">
        <v>135</v>
      </c>
      <c r="E330" s="42"/>
      <c r="F330" s="218" t="s">
        <v>412</v>
      </c>
      <c r="G330" s="42"/>
      <c r="H330" s="42"/>
      <c r="I330" s="214"/>
      <c r="J330" s="42"/>
      <c r="K330" s="42"/>
      <c r="L330" s="46"/>
      <c r="M330" s="215"/>
      <c r="N330" s="216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135</v>
      </c>
      <c r="AU330" s="19" t="s">
        <v>79</v>
      </c>
    </row>
    <row r="331" s="13" customFormat="1">
      <c r="A331" s="13"/>
      <c r="B331" s="219"/>
      <c r="C331" s="220"/>
      <c r="D331" s="212" t="s">
        <v>137</v>
      </c>
      <c r="E331" s="221" t="s">
        <v>19</v>
      </c>
      <c r="F331" s="222" t="s">
        <v>344</v>
      </c>
      <c r="G331" s="220"/>
      <c r="H331" s="223">
        <v>102</v>
      </c>
      <c r="I331" s="224"/>
      <c r="J331" s="220"/>
      <c r="K331" s="220"/>
      <c r="L331" s="225"/>
      <c r="M331" s="226"/>
      <c r="N331" s="227"/>
      <c r="O331" s="227"/>
      <c r="P331" s="227"/>
      <c r="Q331" s="227"/>
      <c r="R331" s="227"/>
      <c r="S331" s="227"/>
      <c r="T331" s="22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9" t="s">
        <v>137</v>
      </c>
      <c r="AU331" s="229" t="s">
        <v>79</v>
      </c>
      <c r="AV331" s="13" t="s">
        <v>79</v>
      </c>
      <c r="AW331" s="13" t="s">
        <v>33</v>
      </c>
      <c r="AX331" s="13" t="s">
        <v>72</v>
      </c>
      <c r="AY331" s="229" t="s">
        <v>124</v>
      </c>
    </row>
    <row r="332" s="13" customFormat="1">
      <c r="A332" s="13"/>
      <c r="B332" s="219"/>
      <c r="C332" s="220"/>
      <c r="D332" s="212" t="s">
        <v>137</v>
      </c>
      <c r="E332" s="221" t="s">
        <v>19</v>
      </c>
      <c r="F332" s="222" t="s">
        <v>345</v>
      </c>
      <c r="G332" s="220"/>
      <c r="H332" s="223">
        <v>118.8</v>
      </c>
      <c r="I332" s="224"/>
      <c r="J332" s="220"/>
      <c r="K332" s="220"/>
      <c r="L332" s="225"/>
      <c r="M332" s="226"/>
      <c r="N332" s="227"/>
      <c r="O332" s="227"/>
      <c r="P332" s="227"/>
      <c r="Q332" s="227"/>
      <c r="R332" s="227"/>
      <c r="S332" s="227"/>
      <c r="T332" s="22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29" t="s">
        <v>137</v>
      </c>
      <c r="AU332" s="229" t="s">
        <v>79</v>
      </c>
      <c r="AV332" s="13" t="s">
        <v>79</v>
      </c>
      <c r="AW332" s="13" t="s">
        <v>33</v>
      </c>
      <c r="AX332" s="13" t="s">
        <v>72</v>
      </c>
      <c r="AY332" s="229" t="s">
        <v>124</v>
      </c>
    </row>
    <row r="333" s="13" customFormat="1">
      <c r="A333" s="13"/>
      <c r="B333" s="219"/>
      <c r="C333" s="220"/>
      <c r="D333" s="212" t="s">
        <v>137</v>
      </c>
      <c r="E333" s="221" t="s">
        <v>19</v>
      </c>
      <c r="F333" s="222" t="s">
        <v>346</v>
      </c>
      <c r="G333" s="220"/>
      <c r="H333" s="223">
        <v>4.7999999999999998</v>
      </c>
      <c r="I333" s="224"/>
      <c r="J333" s="220"/>
      <c r="K333" s="220"/>
      <c r="L333" s="225"/>
      <c r="M333" s="226"/>
      <c r="N333" s="227"/>
      <c r="O333" s="227"/>
      <c r="P333" s="227"/>
      <c r="Q333" s="227"/>
      <c r="R333" s="227"/>
      <c r="S333" s="227"/>
      <c r="T333" s="22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29" t="s">
        <v>137</v>
      </c>
      <c r="AU333" s="229" t="s">
        <v>79</v>
      </c>
      <c r="AV333" s="13" t="s">
        <v>79</v>
      </c>
      <c r="AW333" s="13" t="s">
        <v>33</v>
      </c>
      <c r="AX333" s="13" t="s">
        <v>72</v>
      </c>
      <c r="AY333" s="229" t="s">
        <v>124</v>
      </c>
    </row>
    <row r="334" s="13" customFormat="1">
      <c r="A334" s="13"/>
      <c r="B334" s="219"/>
      <c r="C334" s="220"/>
      <c r="D334" s="212" t="s">
        <v>137</v>
      </c>
      <c r="E334" s="221" t="s">
        <v>19</v>
      </c>
      <c r="F334" s="222" t="s">
        <v>280</v>
      </c>
      <c r="G334" s="220"/>
      <c r="H334" s="223">
        <v>10</v>
      </c>
      <c r="I334" s="224"/>
      <c r="J334" s="220"/>
      <c r="K334" s="220"/>
      <c r="L334" s="225"/>
      <c r="M334" s="226"/>
      <c r="N334" s="227"/>
      <c r="O334" s="227"/>
      <c r="P334" s="227"/>
      <c r="Q334" s="227"/>
      <c r="R334" s="227"/>
      <c r="S334" s="227"/>
      <c r="T334" s="22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29" t="s">
        <v>137</v>
      </c>
      <c r="AU334" s="229" t="s">
        <v>79</v>
      </c>
      <c r="AV334" s="13" t="s">
        <v>79</v>
      </c>
      <c r="AW334" s="13" t="s">
        <v>33</v>
      </c>
      <c r="AX334" s="13" t="s">
        <v>72</v>
      </c>
      <c r="AY334" s="229" t="s">
        <v>124</v>
      </c>
    </row>
    <row r="335" s="13" customFormat="1">
      <c r="A335" s="13"/>
      <c r="B335" s="219"/>
      <c r="C335" s="220"/>
      <c r="D335" s="212" t="s">
        <v>137</v>
      </c>
      <c r="E335" s="221" t="s">
        <v>19</v>
      </c>
      <c r="F335" s="222" t="s">
        <v>309</v>
      </c>
      <c r="G335" s="220"/>
      <c r="H335" s="223">
        <v>15.6</v>
      </c>
      <c r="I335" s="224"/>
      <c r="J335" s="220"/>
      <c r="K335" s="220"/>
      <c r="L335" s="225"/>
      <c r="M335" s="226"/>
      <c r="N335" s="227"/>
      <c r="O335" s="227"/>
      <c r="P335" s="227"/>
      <c r="Q335" s="227"/>
      <c r="R335" s="227"/>
      <c r="S335" s="227"/>
      <c r="T335" s="22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29" t="s">
        <v>137</v>
      </c>
      <c r="AU335" s="229" t="s">
        <v>79</v>
      </c>
      <c r="AV335" s="13" t="s">
        <v>79</v>
      </c>
      <c r="AW335" s="13" t="s">
        <v>33</v>
      </c>
      <c r="AX335" s="13" t="s">
        <v>72</v>
      </c>
      <c r="AY335" s="229" t="s">
        <v>124</v>
      </c>
    </row>
    <row r="336" s="13" customFormat="1">
      <c r="A336" s="13"/>
      <c r="B336" s="219"/>
      <c r="C336" s="220"/>
      <c r="D336" s="212" t="s">
        <v>137</v>
      </c>
      <c r="E336" s="221" t="s">
        <v>19</v>
      </c>
      <c r="F336" s="222" t="s">
        <v>413</v>
      </c>
      <c r="G336" s="220"/>
      <c r="H336" s="223">
        <v>9.0800000000000001</v>
      </c>
      <c r="I336" s="224"/>
      <c r="J336" s="220"/>
      <c r="K336" s="220"/>
      <c r="L336" s="225"/>
      <c r="M336" s="226"/>
      <c r="N336" s="227"/>
      <c r="O336" s="227"/>
      <c r="P336" s="227"/>
      <c r="Q336" s="227"/>
      <c r="R336" s="227"/>
      <c r="S336" s="227"/>
      <c r="T336" s="22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29" t="s">
        <v>137</v>
      </c>
      <c r="AU336" s="229" t="s">
        <v>79</v>
      </c>
      <c r="AV336" s="13" t="s">
        <v>79</v>
      </c>
      <c r="AW336" s="13" t="s">
        <v>33</v>
      </c>
      <c r="AX336" s="13" t="s">
        <v>72</v>
      </c>
      <c r="AY336" s="229" t="s">
        <v>124</v>
      </c>
    </row>
    <row r="337" s="13" customFormat="1">
      <c r="A337" s="13"/>
      <c r="B337" s="219"/>
      <c r="C337" s="220"/>
      <c r="D337" s="212" t="s">
        <v>137</v>
      </c>
      <c r="E337" s="221" t="s">
        <v>19</v>
      </c>
      <c r="F337" s="222" t="s">
        <v>414</v>
      </c>
      <c r="G337" s="220"/>
      <c r="H337" s="223">
        <v>8.5</v>
      </c>
      <c r="I337" s="224"/>
      <c r="J337" s="220"/>
      <c r="K337" s="220"/>
      <c r="L337" s="225"/>
      <c r="M337" s="226"/>
      <c r="N337" s="227"/>
      <c r="O337" s="227"/>
      <c r="P337" s="227"/>
      <c r="Q337" s="227"/>
      <c r="R337" s="227"/>
      <c r="S337" s="227"/>
      <c r="T337" s="22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29" t="s">
        <v>137</v>
      </c>
      <c r="AU337" s="229" t="s">
        <v>79</v>
      </c>
      <c r="AV337" s="13" t="s">
        <v>79</v>
      </c>
      <c r="AW337" s="13" t="s">
        <v>33</v>
      </c>
      <c r="AX337" s="13" t="s">
        <v>72</v>
      </c>
      <c r="AY337" s="229" t="s">
        <v>124</v>
      </c>
    </row>
    <row r="338" s="14" customFormat="1">
      <c r="A338" s="14"/>
      <c r="B338" s="230"/>
      <c r="C338" s="231"/>
      <c r="D338" s="212" t="s">
        <v>137</v>
      </c>
      <c r="E338" s="232" t="s">
        <v>19</v>
      </c>
      <c r="F338" s="233" t="s">
        <v>140</v>
      </c>
      <c r="G338" s="231"/>
      <c r="H338" s="234">
        <v>268.77999999999997</v>
      </c>
      <c r="I338" s="235"/>
      <c r="J338" s="231"/>
      <c r="K338" s="231"/>
      <c r="L338" s="236"/>
      <c r="M338" s="237"/>
      <c r="N338" s="238"/>
      <c r="O338" s="238"/>
      <c r="P338" s="238"/>
      <c r="Q338" s="238"/>
      <c r="R338" s="238"/>
      <c r="S338" s="238"/>
      <c r="T338" s="23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0" t="s">
        <v>137</v>
      </c>
      <c r="AU338" s="240" t="s">
        <v>79</v>
      </c>
      <c r="AV338" s="14" t="s">
        <v>131</v>
      </c>
      <c r="AW338" s="14" t="s">
        <v>33</v>
      </c>
      <c r="AX338" s="14" t="s">
        <v>77</v>
      </c>
      <c r="AY338" s="240" t="s">
        <v>124</v>
      </c>
    </row>
    <row r="339" s="2" customFormat="1" ht="24.15" customHeight="1">
      <c r="A339" s="40"/>
      <c r="B339" s="41"/>
      <c r="C339" s="251" t="s">
        <v>415</v>
      </c>
      <c r="D339" s="251" t="s">
        <v>208</v>
      </c>
      <c r="E339" s="252" t="s">
        <v>416</v>
      </c>
      <c r="F339" s="253" t="s">
        <v>417</v>
      </c>
      <c r="G339" s="254" t="s">
        <v>129</v>
      </c>
      <c r="H339" s="255">
        <v>59.131999999999998</v>
      </c>
      <c r="I339" s="256"/>
      <c r="J339" s="257">
        <f>ROUND(I339*H339,2)</f>
        <v>0</v>
      </c>
      <c r="K339" s="253" t="s">
        <v>130</v>
      </c>
      <c r="L339" s="258"/>
      <c r="M339" s="259" t="s">
        <v>19</v>
      </c>
      <c r="N339" s="260" t="s">
        <v>43</v>
      </c>
      <c r="O339" s="86"/>
      <c r="P339" s="208">
        <f>O339*H339</f>
        <v>0</v>
      </c>
      <c r="Q339" s="208">
        <v>0.0047999999999999996</v>
      </c>
      <c r="R339" s="208">
        <f>Q339*H339</f>
        <v>0.28383359999999996</v>
      </c>
      <c r="S339" s="208">
        <v>0</v>
      </c>
      <c r="T339" s="209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0" t="s">
        <v>180</v>
      </c>
      <c r="AT339" s="210" t="s">
        <v>208</v>
      </c>
      <c r="AU339" s="210" t="s">
        <v>79</v>
      </c>
      <c r="AY339" s="19" t="s">
        <v>124</v>
      </c>
      <c r="BE339" s="211">
        <f>IF(N339="základní",J339,0)</f>
        <v>0</v>
      </c>
      <c r="BF339" s="211">
        <f>IF(N339="snížená",J339,0)</f>
        <v>0</v>
      </c>
      <c r="BG339" s="211">
        <f>IF(N339="zákl. přenesená",J339,0)</f>
        <v>0</v>
      </c>
      <c r="BH339" s="211">
        <f>IF(N339="sníž. přenesená",J339,0)</f>
        <v>0</v>
      </c>
      <c r="BI339" s="211">
        <f>IF(N339="nulová",J339,0)</f>
        <v>0</v>
      </c>
      <c r="BJ339" s="19" t="s">
        <v>77</v>
      </c>
      <c r="BK339" s="211">
        <f>ROUND(I339*H339,2)</f>
        <v>0</v>
      </c>
      <c r="BL339" s="19" t="s">
        <v>131</v>
      </c>
      <c r="BM339" s="210" t="s">
        <v>418</v>
      </c>
    </row>
    <row r="340" s="2" customFormat="1">
      <c r="A340" s="40"/>
      <c r="B340" s="41"/>
      <c r="C340" s="42"/>
      <c r="D340" s="212" t="s">
        <v>133</v>
      </c>
      <c r="E340" s="42"/>
      <c r="F340" s="213" t="s">
        <v>417</v>
      </c>
      <c r="G340" s="42"/>
      <c r="H340" s="42"/>
      <c r="I340" s="214"/>
      <c r="J340" s="42"/>
      <c r="K340" s="42"/>
      <c r="L340" s="46"/>
      <c r="M340" s="215"/>
      <c r="N340" s="216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133</v>
      </c>
      <c r="AU340" s="19" t="s">
        <v>79</v>
      </c>
    </row>
    <row r="341" s="13" customFormat="1">
      <c r="A341" s="13"/>
      <c r="B341" s="219"/>
      <c r="C341" s="220"/>
      <c r="D341" s="212" t="s">
        <v>137</v>
      </c>
      <c r="E341" s="221" t="s">
        <v>19</v>
      </c>
      <c r="F341" s="222" t="s">
        <v>419</v>
      </c>
      <c r="G341" s="220"/>
      <c r="H341" s="223">
        <v>59.131999999999998</v>
      </c>
      <c r="I341" s="224"/>
      <c r="J341" s="220"/>
      <c r="K341" s="220"/>
      <c r="L341" s="225"/>
      <c r="M341" s="226"/>
      <c r="N341" s="227"/>
      <c r="O341" s="227"/>
      <c r="P341" s="227"/>
      <c r="Q341" s="227"/>
      <c r="R341" s="227"/>
      <c r="S341" s="227"/>
      <c r="T341" s="22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29" t="s">
        <v>137</v>
      </c>
      <c r="AU341" s="229" t="s">
        <v>79</v>
      </c>
      <c r="AV341" s="13" t="s">
        <v>79</v>
      </c>
      <c r="AW341" s="13" t="s">
        <v>33</v>
      </c>
      <c r="AX341" s="13" t="s">
        <v>72</v>
      </c>
      <c r="AY341" s="229" t="s">
        <v>124</v>
      </c>
    </row>
    <row r="342" s="14" customFormat="1">
      <c r="A342" s="14"/>
      <c r="B342" s="230"/>
      <c r="C342" s="231"/>
      <c r="D342" s="212" t="s">
        <v>137</v>
      </c>
      <c r="E342" s="232" t="s">
        <v>19</v>
      </c>
      <c r="F342" s="233" t="s">
        <v>140</v>
      </c>
      <c r="G342" s="231"/>
      <c r="H342" s="234">
        <v>59.131999999999998</v>
      </c>
      <c r="I342" s="235"/>
      <c r="J342" s="231"/>
      <c r="K342" s="231"/>
      <c r="L342" s="236"/>
      <c r="M342" s="237"/>
      <c r="N342" s="238"/>
      <c r="O342" s="238"/>
      <c r="P342" s="238"/>
      <c r="Q342" s="238"/>
      <c r="R342" s="238"/>
      <c r="S342" s="238"/>
      <c r="T342" s="239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0" t="s">
        <v>137</v>
      </c>
      <c r="AU342" s="240" t="s">
        <v>79</v>
      </c>
      <c r="AV342" s="14" t="s">
        <v>131</v>
      </c>
      <c r="AW342" s="14" t="s">
        <v>33</v>
      </c>
      <c r="AX342" s="14" t="s">
        <v>77</v>
      </c>
      <c r="AY342" s="240" t="s">
        <v>124</v>
      </c>
    </row>
    <row r="343" s="2" customFormat="1" ht="24.15" customHeight="1">
      <c r="A343" s="40"/>
      <c r="B343" s="41"/>
      <c r="C343" s="199" t="s">
        <v>420</v>
      </c>
      <c r="D343" s="199" t="s">
        <v>126</v>
      </c>
      <c r="E343" s="200" t="s">
        <v>421</v>
      </c>
      <c r="F343" s="201" t="s">
        <v>422</v>
      </c>
      <c r="G343" s="202" t="s">
        <v>264</v>
      </c>
      <c r="H343" s="203">
        <v>81.319999999999993</v>
      </c>
      <c r="I343" s="204"/>
      <c r="J343" s="205">
        <f>ROUND(I343*H343,2)</f>
        <v>0</v>
      </c>
      <c r="K343" s="201" t="s">
        <v>130</v>
      </c>
      <c r="L343" s="46"/>
      <c r="M343" s="206" t="s">
        <v>19</v>
      </c>
      <c r="N343" s="207" t="s">
        <v>43</v>
      </c>
      <c r="O343" s="86"/>
      <c r="P343" s="208">
        <f>O343*H343</f>
        <v>0</v>
      </c>
      <c r="Q343" s="208">
        <v>0.00010000000000000001</v>
      </c>
      <c r="R343" s="208">
        <f>Q343*H343</f>
        <v>0.0081320000000000003</v>
      </c>
      <c r="S343" s="208">
        <v>0</v>
      </c>
      <c r="T343" s="209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0" t="s">
        <v>131</v>
      </c>
      <c r="AT343" s="210" t="s">
        <v>126</v>
      </c>
      <c r="AU343" s="210" t="s">
        <v>79</v>
      </c>
      <c r="AY343" s="19" t="s">
        <v>124</v>
      </c>
      <c r="BE343" s="211">
        <f>IF(N343="základní",J343,0)</f>
        <v>0</v>
      </c>
      <c r="BF343" s="211">
        <f>IF(N343="snížená",J343,0)</f>
        <v>0</v>
      </c>
      <c r="BG343" s="211">
        <f>IF(N343="zákl. přenesená",J343,0)</f>
        <v>0</v>
      </c>
      <c r="BH343" s="211">
        <f>IF(N343="sníž. přenesená",J343,0)</f>
        <v>0</v>
      </c>
      <c r="BI343" s="211">
        <f>IF(N343="nulová",J343,0)</f>
        <v>0</v>
      </c>
      <c r="BJ343" s="19" t="s">
        <v>77</v>
      </c>
      <c r="BK343" s="211">
        <f>ROUND(I343*H343,2)</f>
        <v>0</v>
      </c>
      <c r="BL343" s="19" t="s">
        <v>131</v>
      </c>
      <c r="BM343" s="210" t="s">
        <v>423</v>
      </c>
    </row>
    <row r="344" s="2" customFormat="1">
      <c r="A344" s="40"/>
      <c r="B344" s="41"/>
      <c r="C344" s="42"/>
      <c r="D344" s="212" t="s">
        <v>133</v>
      </c>
      <c r="E344" s="42"/>
      <c r="F344" s="213" t="s">
        <v>424</v>
      </c>
      <c r="G344" s="42"/>
      <c r="H344" s="42"/>
      <c r="I344" s="214"/>
      <c r="J344" s="42"/>
      <c r="K344" s="42"/>
      <c r="L344" s="46"/>
      <c r="M344" s="215"/>
      <c r="N344" s="216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133</v>
      </c>
      <c r="AU344" s="19" t="s">
        <v>79</v>
      </c>
    </row>
    <row r="345" s="2" customFormat="1">
      <c r="A345" s="40"/>
      <c r="B345" s="41"/>
      <c r="C345" s="42"/>
      <c r="D345" s="217" t="s">
        <v>135</v>
      </c>
      <c r="E345" s="42"/>
      <c r="F345" s="218" t="s">
        <v>425</v>
      </c>
      <c r="G345" s="42"/>
      <c r="H345" s="42"/>
      <c r="I345" s="214"/>
      <c r="J345" s="42"/>
      <c r="K345" s="42"/>
      <c r="L345" s="46"/>
      <c r="M345" s="215"/>
      <c r="N345" s="216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135</v>
      </c>
      <c r="AU345" s="19" t="s">
        <v>79</v>
      </c>
    </row>
    <row r="346" s="13" customFormat="1">
      <c r="A346" s="13"/>
      <c r="B346" s="219"/>
      <c r="C346" s="220"/>
      <c r="D346" s="212" t="s">
        <v>137</v>
      </c>
      <c r="E346" s="221" t="s">
        <v>19</v>
      </c>
      <c r="F346" s="222" t="s">
        <v>426</v>
      </c>
      <c r="G346" s="220"/>
      <c r="H346" s="223">
        <v>81.319999999999993</v>
      </c>
      <c r="I346" s="224"/>
      <c r="J346" s="220"/>
      <c r="K346" s="220"/>
      <c r="L346" s="225"/>
      <c r="M346" s="226"/>
      <c r="N346" s="227"/>
      <c r="O346" s="227"/>
      <c r="P346" s="227"/>
      <c r="Q346" s="227"/>
      <c r="R346" s="227"/>
      <c r="S346" s="227"/>
      <c r="T346" s="22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29" t="s">
        <v>137</v>
      </c>
      <c r="AU346" s="229" t="s">
        <v>79</v>
      </c>
      <c r="AV346" s="13" t="s">
        <v>79</v>
      </c>
      <c r="AW346" s="13" t="s">
        <v>33</v>
      </c>
      <c r="AX346" s="13" t="s">
        <v>72</v>
      </c>
      <c r="AY346" s="229" t="s">
        <v>124</v>
      </c>
    </row>
    <row r="347" s="14" customFormat="1">
      <c r="A347" s="14"/>
      <c r="B347" s="230"/>
      <c r="C347" s="231"/>
      <c r="D347" s="212" t="s">
        <v>137</v>
      </c>
      <c r="E347" s="232" t="s">
        <v>19</v>
      </c>
      <c r="F347" s="233" t="s">
        <v>140</v>
      </c>
      <c r="G347" s="231"/>
      <c r="H347" s="234">
        <v>81.319999999999993</v>
      </c>
      <c r="I347" s="235"/>
      <c r="J347" s="231"/>
      <c r="K347" s="231"/>
      <c r="L347" s="236"/>
      <c r="M347" s="237"/>
      <c r="N347" s="238"/>
      <c r="O347" s="238"/>
      <c r="P347" s="238"/>
      <c r="Q347" s="238"/>
      <c r="R347" s="238"/>
      <c r="S347" s="238"/>
      <c r="T347" s="23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0" t="s">
        <v>137</v>
      </c>
      <c r="AU347" s="240" t="s">
        <v>79</v>
      </c>
      <c r="AV347" s="14" t="s">
        <v>131</v>
      </c>
      <c r="AW347" s="14" t="s">
        <v>33</v>
      </c>
      <c r="AX347" s="14" t="s">
        <v>77</v>
      </c>
      <c r="AY347" s="240" t="s">
        <v>124</v>
      </c>
    </row>
    <row r="348" s="2" customFormat="1" ht="24.15" customHeight="1">
      <c r="A348" s="40"/>
      <c r="B348" s="41"/>
      <c r="C348" s="251" t="s">
        <v>427</v>
      </c>
      <c r="D348" s="251" t="s">
        <v>208</v>
      </c>
      <c r="E348" s="252" t="s">
        <v>428</v>
      </c>
      <c r="F348" s="253" t="s">
        <v>429</v>
      </c>
      <c r="G348" s="254" t="s">
        <v>264</v>
      </c>
      <c r="H348" s="255">
        <v>85.385999999999996</v>
      </c>
      <c r="I348" s="256"/>
      <c r="J348" s="257">
        <f>ROUND(I348*H348,2)</f>
        <v>0</v>
      </c>
      <c r="K348" s="253" t="s">
        <v>130</v>
      </c>
      <c r="L348" s="258"/>
      <c r="M348" s="259" t="s">
        <v>19</v>
      </c>
      <c r="N348" s="260" t="s">
        <v>43</v>
      </c>
      <c r="O348" s="86"/>
      <c r="P348" s="208">
        <f>O348*H348</f>
        <v>0</v>
      </c>
      <c r="Q348" s="208">
        <v>0.00059999999999999995</v>
      </c>
      <c r="R348" s="208">
        <f>Q348*H348</f>
        <v>0.051231599999999995</v>
      </c>
      <c r="S348" s="208">
        <v>0</v>
      </c>
      <c r="T348" s="209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0" t="s">
        <v>180</v>
      </c>
      <c r="AT348" s="210" t="s">
        <v>208</v>
      </c>
      <c r="AU348" s="210" t="s">
        <v>79</v>
      </c>
      <c r="AY348" s="19" t="s">
        <v>124</v>
      </c>
      <c r="BE348" s="211">
        <f>IF(N348="základní",J348,0)</f>
        <v>0</v>
      </c>
      <c r="BF348" s="211">
        <f>IF(N348="snížená",J348,0)</f>
        <v>0</v>
      </c>
      <c r="BG348" s="211">
        <f>IF(N348="zákl. přenesená",J348,0)</f>
        <v>0</v>
      </c>
      <c r="BH348" s="211">
        <f>IF(N348="sníž. přenesená",J348,0)</f>
        <v>0</v>
      </c>
      <c r="BI348" s="211">
        <f>IF(N348="nulová",J348,0)</f>
        <v>0</v>
      </c>
      <c r="BJ348" s="19" t="s">
        <v>77</v>
      </c>
      <c r="BK348" s="211">
        <f>ROUND(I348*H348,2)</f>
        <v>0</v>
      </c>
      <c r="BL348" s="19" t="s">
        <v>131</v>
      </c>
      <c r="BM348" s="210" t="s">
        <v>430</v>
      </c>
    </row>
    <row r="349" s="2" customFormat="1">
      <c r="A349" s="40"/>
      <c r="B349" s="41"/>
      <c r="C349" s="42"/>
      <c r="D349" s="212" t="s">
        <v>133</v>
      </c>
      <c r="E349" s="42"/>
      <c r="F349" s="213" t="s">
        <v>429</v>
      </c>
      <c r="G349" s="42"/>
      <c r="H349" s="42"/>
      <c r="I349" s="214"/>
      <c r="J349" s="42"/>
      <c r="K349" s="42"/>
      <c r="L349" s="46"/>
      <c r="M349" s="215"/>
      <c r="N349" s="216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133</v>
      </c>
      <c r="AU349" s="19" t="s">
        <v>79</v>
      </c>
    </row>
    <row r="350" s="13" customFormat="1">
      <c r="A350" s="13"/>
      <c r="B350" s="219"/>
      <c r="C350" s="220"/>
      <c r="D350" s="212" t="s">
        <v>137</v>
      </c>
      <c r="E350" s="221" t="s">
        <v>19</v>
      </c>
      <c r="F350" s="222" t="s">
        <v>431</v>
      </c>
      <c r="G350" s="220"/>
      <c r="H350" s="223">
        <v>81.319999999999993</v>
      </c>
      <c r="I350" s="224"/>
      <c r="J350" s="220"/>
      <c r="K350" s="220"/>
      <c r="L350" s="225"/>
      <c r="M350" s="226"/>
      <c r="N350" s="227"/>
      <c r="O350" s="227"/>
      <c r="P350" s="227"/>
      <c r="Q350" s="227"/>
      <c r="R350" s="227"/>
      <c r="S350" s="227"/>
      <c r="T350" s="22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29" t="s">
        <v>137</v>
      </c>
      <c r="AU350" s="229" t="s">
        <v>79</v>
      </c>
      <c r="AV350" s="13" t="s">
        <v>79</v>
      </c>
      <c r="AW350" s="13" t="s">
        <v>33</v>
      </c>
      <c r="AX350" s="13" t="s">
        <v>77</v>
      </c>
      <c r="AY350" s="229" t="s">
        <v>124</v>
      </c>
    </row>
    <row r="351" s="13" customFormat="1">
      <c r="A351" s="13"/>
      <c r="B351" s="219"/>
      <c r="C351" s="220"/>
      <c r="D351" s="212" t="s">
        <v>137</v>
      </c>
      <c r="E351" s="220"/>
      <c r="F351" s="222" t="s">
        <v>432</v>
      </c>
      <c r="G351" s="220"/>
      <c r="H351" s="223">
        <v>85.385999999999996</v>
      </c>
      <c r="I351" s="224"/>
      <c r="J351" s="220"/>
      <c r="K351" s="220"/>
      <c r="L351" s="225"/>
      <c r="M351" s="226"/>
      <c r="N351" s="227"/>
      <c r="O351" s="227"/>
      <c r="P351" s="227"/>
      <c r="Q351" s="227"/>
      <c r="R351" s="227"/>
      <c r="S351" s="227"/>
      <c r="T351" s="22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29" t="s">
        <v>137</v>
      </c>
      <c r="AU351" s="229" t="s">
        <v>79</v>
      </c>
      <c r="AV351" s="13" t="s">
        <v>79</v>
      </c>
      <c r="AW351" s="13" t="s">
        <v>4</v>
      </c>
      <c r="AX351" s="13" t="s">
        <v>77</v>
      </c>
      <c r="AY351" s="229" t="s">
        <v>124</v>
      </c>
    </row>
    <row r="352" s="2" customFormat="1" ht="24.15" customHeight="1">
      <c r="A352" s="40"/>
      <c r="B352" s="41"/>
      <c r="C352" s="199" t="s">
        <v>433</v>
      </c>
      <c r="D352" s="199" t="s">
        <v>126</v>
      </c>
      <c r="E352" s="200" t="s">
        <v>434</v>
      </c>
      <c r="F352" s="201" t="s">
        <v>435</v>
      </c>
      <c r="G352" s="202" t="s">
        <v>129</v>
      </c>
      <c r="H352" s="203">
        <v>24.396000000000001</v>
      </c>
      <c r="I352" s="204"/>
      <c r="J352" s="205">
        <f>ROUND(I352*H352,2)</f>
        <v>0</v>
      </c>
      <c r="K352" s="201" t="s">
        <v>130</v>
      </c>
      <c r="L352" s="46"/>
      <c r="M352" s="206" t="s">
        <v>19</v>
      </c>
      <c r="N352" s="207" t="s">
        <v>43</v>
      </c>
      <c r="O352" s="86"/>
      <c r="P352" s="208">
        <f>O352*H352</f>
        <v>0</v>
      </c>
      <c r="Q352" s="208">
        <v>0.0057000000000000002</v>
      </c>
      <c r="R352" s="208">
        <f>Q352*H352</f>
        <v>0.13905720000000002</v>
      </c>
      <c r="S352" s="208">
        <v>0</v>
      </c>
      <c r="T352" s="209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0" t="s">
        <v>131</v>
      </c>
      <c r="AT352" s="210" t="s">
        <v>126</v>
      </c>
      <c r="AU352" s="210" t="s">
        <v>79</v>
      </c>
      <c r="AY352" s="19" t="s">
        <v>124</v>
      </c>
      <c r="BE352" s="211">
        <f>IF(N352="základní",J352,0)</f>
        <v>0</v>
      </c>
      <c r="BF352" s="211">
        <f>IF(N352="snížená",J352,0)</f>
        <v>0</v>
      </c>
      <c r="BG352" s="211">
        <f>IF(N352="zákl. přenesená",J352,0)</f>
        <v>0</v>
      </c>
      <c r="BH352" s="211">
        <f>IF(N352="sníž. přenesená",J352,0)</f>
        <v>0</v>
      </c>
      <c r="BI352" s="211">
        <f>IF(N352="nulová",J352,0)</f>
        <v>0</v>
      </c>
      <c r="BJ352" s="19" t="s">
        <v>77</v>
      </c>
      <c r="BK352" s="211">
        <f>ROUND(I352*H352,2)</f>
        <v>0</v>
      </c>
      <c r="BL352" s="19" t="s">
        <v>131</v>
      </c>
      <c r="BM352" s="210" t="s">
        <v>436</v>
      </c>
    </row>
    <row r="353" s="2" customFormat="1">
      <c r="A353" s="40"/>
      <c r="B353" s="41"/>
      <c r="C353" s="42"/>
      <c r="D353" s="212" t="s">
        <v>133</v>
      </c>
      <c r="E353" s="42"/>
      <c r="F353" s="213" t="s">
        <v>437</v>
      </c>
      <c r="G353" s="42"/>
      <c r="H353" s="42"/>
      <c r="I353" s="214"/>
      <c r="J353" s="42"/>
      <c r="K353" s="42"/>
      <c r="L353" s="46"/>
      <c r="M353" s="215"/>
      <c r="N353" s="216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133</v>
      </c>
      <c r="AU353" s="19" t="s">
        <v>79</v>
      </c>
    </row>
    <row r="354" s="2" customFormat="1">
      <c r="A354" s="40"/>
      <c r="B354" s="41"/>
      <c r="C354" s="42"/>
      <c r="D354" s="217" t="s">
        <v>135</v>
      </c>
      <c r="E354" s="42"/>
      <c r="F354" s="218" t="s">
        <v>438</v>
      </c>
      <c r="G354" s="42"/>
      <c r="H354" s="42"/>
      <c r="I354" s="214"/>
      <c r="J354" s="42"/>
      <c r="K354" s="42"/>
      <c r="L354" s="46"/>
      <c r="M354" s="215"/>
      <c r="N354" s="216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135</v>
      </c>
      <c r="AU354" s="19" t="s">
        <v>79</v>
      </c>
    </row>
    <row r="355" s="13" customFormat="1">
      <c r="A355" s="13"/>
      <c r="B355" s="219"/>
      <c r="C355" s="220"/>
      <c r="D355" s="212" t="s">
        <v>137</v>
      </c>
      <c r="E355" s="221" t="s">
        <v>19</v>
      </c>
      <c r="F355" s="222" t="s">
        <v>359</v>
      </c>
      <c r="G355" s="220"/>
      <c r="H355" s="223">
        <v>6.1200000000000001</v>
      </c>
      <c r="I355" s="224"/>
      <c r="J355" s="220"/>
      <c r="K355" s="220"/>
      <c r="L355" s="225"/>
      <c r="M355" s="226"/>
      <c r="N355" s="227"/>
      <c r="O355" s="227"/>
      <c r="P355" s="227"/>
      <c r="Q355" s="227"/>
      <c r="R355" s="227"/>
      <c r="S355" s="227"/>
      <c r="T355" s="22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29" t="s">
        <v>137</v>
      </c>
      <c r="AU355" s="229" t="s">
        <v>79</v>
      </c>
      <c r="AV355" s="13" t="s">
        <v>79</v>
      </c>
      <c r="AW355" s="13" t="s">
        <v>33</v>
      </c>
      <c r="AX355" s="13" t="s">
        <v>72</v>
      </c>
      <c r="AY355" s="229" t="s">
        <v>124</v>
      </c>
    </row>
    <row r="356" s="13" customFormat="1">
      <c r="A356" s="13"/>
      <c r="B356" s="219"/>
      <c r="C356" s="220"/>
      <c r="D356" s="212" t="s">
        <v>137</v>
      </c>
      <c r="E356" s="221" t="s">
        <v>19</v>
      </c>
      <c r="F356" s="222" t="s">
        <v>360</v>
      </c>
      <c r="G356" s="220"/>
      <c r="H356" s="223">
        <v>18.276</v>
      </c>
      <c r="I356" s="224"/>
      <c r="J356" s="220"/>
      <c r="K356" s="220"/>
      <c r="L356" s="225"/>
      <c r="M356" s="226"/>
      <c r="N356" s="227"/>
      <c r="O356" s="227"/>
      <c r="P356" s="227"/>
      <c r="Q356" s="227"/>
      <c r="R356" s="227"/>
      <c r="S356" s="227"/>
      <c r="T356" s="22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29" t="s">
        <v>137</v>
      </c>
      <c r="AU356" s="229" t="s">
        <v>79</v>
      </c>
      <c r="AV356" s="13" t="s">
        <v>79</v>
      </c>
      <c r="AW356" s="13" t="s">
        <v>33</v>
      </c>
      <c r="AX356" s="13" t="s">
        <v>72</v>
      </c>
      <c r="AY356" s="229" t="s">
        <v>124</v>
      </c>
    </row>
    <row r="357" s="14" customFormat="1">
      <c r="A357" s="14"/>
      <c r="B357" s="230"/>
      <c r="C357" s="231"/>
      <c r="D357" s="212" t="s">
        <v>137</v>
      </c>
      <c r="E357" s="232" t="s">
        <v>19</v>
      </c>
      <c r="F357" s="233" t="s">
        <v>140</v>
      </c>
      <c r="G357" s="231"/>
      <c r="H357" s="234">
        <v>24.396000000000001</v>
      </c>
      <c r="I357" s="235"/>
      <c r="J357" s="231"/>
      <c r="K357" s="231"/>
      <c r="L357" s="236"/>
      <c r="M357" s="237"/>
      <c r="N357" s="238"/>
      <c r="O357" s="238"/>
      <c r="P357" s="238"/>
      <c r="Q357" s="238"/>
      <c r="R357" s="238"/>
      <c r="S357" s="238"/>
      <c r="T357" s="23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0" t="s">
        <v>137</v>
      </c>
      <c r="AU357" s="240" t="s">
        <v>79</v>
      </c>
      <c r="AV357" s="14" t="s">
        <v>131</v>
      </c>
      <c r="AW357" s="14" t="s">
        <v>33</v>
      </c>
      <c r="AX357" s="14" t="s">
        <v>77</v>
      </c>
      <c r="AY357" s="240" t="s">
        <v>124</v>
      </c>
    </row>
    <row r="358" s="2" customFormat="1" ht="24.15" customHeight="1">
      <c r="A358" s="40"/>
      <c r="B358" s="41"/>
      <c r="C358" s="199" t="s">
        <v>439</v>
      </c>
      <c r="D358" s="199" t="s">
        <v>126</v>
      </c>
      <c r="E358" s="200" t="s">
        <v>440</v>
      </c>
      <c r="F358" s="201" t="s">
        <v>441</v>
      </c>
      <c r="G358" s="202" t="s">
        <v>129</v>
      </c>
      <c r="H358" s="203">
        <v>499.49000000000001</v>
      </c>
      <c r="I358" s="204"/>
      <c r="J358" s="205">
        <f>ROUND(I358*H358,2)</f>
        <v>0</v>
      </c>
      <c r="K358" s="201" t="s">
        <v>130</v>
      </c>
      <c r="L358" s="46"/>
      <c r="M358" s="206" t="s">
        <v>19</v>
      </c>
      <c r="N358" s="207" t="s">
        <v>43</v>
      </c>
      <c r="O358" s="86"/>
      <c r="P358" s="208">
        <f>O358*H358</f>
        <v>0</v>
      </c>
      <c r="Q358" s="208">
        <v>0.0028500000000000001</v>
      </c>
      <c r="R358" s="208">
        <f>Q358*H358</f>
        <v>1.4235465000000001</v>
      </c>
      <c r="S358" s="208">
        <v>0</v>
      </c>
      <c r="T358" s="209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0" t="s">
        <v>131</v>
      </c>
      <c r="AT358" s="210" t="s">
        <v>126</v>
      </c>
      <c r="AU358" s="210" t="s">
        <v>79</v>
      </c>
      <c r="AY358" s="19" t="s">
        <v>124</v>
      </c>
      <c r="BE358" s="211">
        <f>IF(N358="základní",J358,0)</f>
        <v>0</v>
      </c>
      <c r="BF358" s="211">
        <f>IF(N358="snížená",J358,0)</f>
        <v>0</v>
      </c>
      <c r="BG358" s="211">
        <f>IF(N358="zákl. přenesená",J358,0)</f>
        <v>0</v>
      </c>
      <c r="BH358" s="211">
        <f>IF(N358="sníž. přenesená",J358,0)</f>
        <v>0</v>
      </c>
      <c r="BI358" s="211">
        <f>IF(N358="nulová",J358,0)</f>
        <v>0</v>
      </c>
      <c r="BJ358" s="19" t="s">
        <v>77</v>
      </c>
      <c r="BK358" s="211">
        <f>ROUND(I358*H358,2)</f>
        <v>0</v>
      </c>
      <c r="BL358" s="19" t="s">
        <v>131</v>
      </c>
      <c r="BM358" s="210" t="s">
        <v>442</v>
      </c>
    </row>
    <row r="359" s="2" customFormat="1">
      <c r="A359" s="40"/>
      <c r="B359" s="41"/>
      <c r="C359" s="42"/>
      <c r="D359" s="212" t="s">
        <v>133</v>
      </c>
      <c r="E359" s="42"/>
      <c r="F359" s="213" t="s">
        <v>443</v>
      </c>
      <c r="G359" s="42"/>
      <c r="H359" s="42"/>
      <c r="I359" s="214"/>
      <c r="J359" s="42"/>
      <c r="K359" s="42"/>
      <c r="L359" s="46"/>
      <c r="M359" s="215"/>
      <c r="N359" s="216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133</v>
      </c>
      <c r="AU359" s="19" t="s">
        <v>79</v>
      </c>
    </row>
    <row r="360" s="2" customFormat="1">
      <c r="A360" s="40"/>
      <c r="B360" s="41"/>
      <c r="C360" s="42"/>
      <c r="D360" s="217" t="s">
        <v>135</v>
      </c>
      <c r="E360" s="42"/>
      <c r="F360" s="218" t="s">
        <v>444</v>
      </c>
      <c r="G360" s="42"/>
      <c r="H360" s="42"/>
      <c r="I360" s="214"/>
      <c r="J360" s="42"/>
      <c r="K360" s="42"/>
      <c r="L360" s="46"/>
      <c r="M360" s="215"/>
      <c r="N360" s="216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135</v>
      </c>
      <c r="AU360" s="19" t="s">
        <v>79</v>
      </c>
    </row>
    <row r="361" s="13" customFormat="1">
      <c r="A361" s="13"/>
      <c r="B361" s="219"/>
      <c r="C361" s="220"/>
      <c r="D361" s="212" t="s">
        <v>137</v>
      </c>
      <c r="E361" s="221" t="s">
        <v>19</v>
      </c>
      <c r="F361" s="222" t="s">
        <v>367</v>
      </c>
      <c r="G361" s="220"/>
      <c r="H361" s="223">
        <v>155.03999999999999</v>
      </c>
      <c r="I361" s="224"/>
      <c r="J361" s="220"/>
      <c r="K361" s="220"/>
      <c r="L361" s="225"/>
      <c r="M361" s="226"/>
      <c r="N361" s="227"/>
      <c r="O361" s="227"/>
      <c r="P361" s="227"/>
      <c r="Q361" s="227"/>
      <c r="R361" s="227"/>
      <c r="S361" s="227"/>
      <c r="T361" s="22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29" t="s">
        <v>137</v>
      </c>
      <c r="AU361" s="229" t="s">
        <v>79</v>
      </c>
      <c r="AV361" s="13" t="s">
        <v>79</v>
      </c>
      <c r="AW361" s="13" t="s">
        <v>33</v>
      </c>
      <c r="AX361" s="13" t="s">
        <v>72</v>
      </c>
      <c r="AY361" s="229" t="s">
        <v>124</v>
      </c>
    </row>
    <row r="362" s="13" customFormat="1">
      <c r="A362" s="13"/>
      <c r="B362" s="219"/>
      <c r="C362" s="220"/>
      <c r="D362" s="212" t="s">
        <v>137</v>
      </c>
      <c r="E362" s="221" t="s">
        <v>19</v>
      </c>
      <c r="F362" s="222" t="s">
        <v>368</v>
      </c>
      <c r="G362" s="220"/>
      <c r="H362" s="223">
        <v>462.99200000000002</v>
      </c>
      <c r="I362" s="224"/>
      <c r="J362" s="220"/>
      <c r="K362" s="220"/>
      <c r="L362" s="225"/>
      <c r="M362" s="226"/>
      <c r="N362" s="227"/>
      <c r="O362" s="227"/>
      <c r="P362" s="227"/>
      <c r="Q362" s="227"/>
      <c r="R362" s="227"/>
      <c r="S362" s="227"/>
      <c r="T362" s="22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29" t="s">
        <v>137</v>
      </c>
      <c r="AU362" s="229" t="s">
        <v>79</v>
      </c>
      <c r="AV362" s="13" t="s">
        <v>79</v>
      </c>
      <c r="AW362" s="13" t="s">
        <v>33</v>
      </c>
      <c r="AX362" s="13" t="s">
        <v>72</v>
      </c>
      <c r="AY362" s="229" t="s">
        <v>124</v>
      </c>
    </row>
    <row r="363" s="13" customFormat="1">
      <c r="A363" s="13"/>
      <c r="B363" s="219"/>
      <c r="C363" s="220"/>
      <c r="D363" s="212" t="s">
        <v>137</v>
      </c>
      <c r="E363" s="221" t="s">
        <v>19</v>
      </c>
      <c r="F363" s="222" t="s">
        <v>289</v>
      </c>
      <c r="G363" s="220"/>
      <c r="H363" s="223">
        <v>-73.439999999999998</v>
      </c>
      <c r="I363" s="224"/>
      <c r="J363" s="220"/>
      <c r="K363" s="220"/>
      <c r="L363" s="225"/>
      <c r="M363" s="226"/>
      <c r="N363" s="227"/>
      <c r="O363" s="227"/>
      <c r="P363" s="227"/>
      <c r="Q363" s="227"/>
      <c r="R363" s="227"/>
      <c r="S363" s="227"/>
      <c r="T363" s="22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29" t="s">
        <v>137</v>
      </c>
      <c r="AU363" s="229" t="s">
        <v>79</v>
      </c>
      <c r="AV363" s="13" t="s">
        <v>79</v>
      </c>
      <c r="AW363" s="13" t="s">
        <v>33</v>
      </c>
      <c r="AX363" s="13" t="s">
        <v>72</v>
      </c>
      <c r="AY363" s="229" t="s">
        <v>124</v>
      </c>
    </row>
    <row r="364" s="13" customFormat="1">
      <c r="A364" s="13"/>
      <c r="B364" s="219"/>
      <c r="C364" s="220"/>
      <c r="D364" s="212" t="s">
        <v>137</v>
      </c>
      <c r="E364" s="221" t="s">
        <v>19</v>
      </c>
      <c r="F364" s="222" t="s">
        <v>290</v>
      </c>
      <c r="G364" s="220"/>
      <c r="H364" s="223">
        <v>-79.200000000000003</v>
      </c>
      <c r="I364" s="224"/>
      <c r="J364" s="220"/>
      <c r="K364" s="220"/>
      <c r="L364" s="225"/>
      <c r="M364" s="226"/>
      <c r="N364" s="227"/>
      <c r="O364" s="227"/>
      <c r="P364" s="227"/>
      <c r="Q364" s="227"/>
      <c r="R364" s="227"/>
      <c r="S364" s="227"/>
      <c r="T364" s="22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29" t="s">
        <v>137</v>
      </c>
      <c r="AU364" s="229" t="s">
        <v>79</v>
      </c>
      <c r="AV364" s="13" t="s">
        <v>79</v>
      </c>
      <c r="AW364" s="13" t="s">
        <v>33</v>
      </c>
      <c r="AX364" s="13" t="s">
        <v>72</v>
      </c>
      <c r="AY364" s="229" t="s">
        <v>124</v>
      </c>
    </row>
    <row r="365" s="13" customFormat="1">
      <c r="A365" s="13"/>
      <c r="B365" s="219"/>
      <c r="C365" s="220"/>
      <c r="D365" s="212" t="s">
        <v>137</v>
      </c>
      <c r="E365" s="221" t="s">
        <v>19</v>
      </c>
      <c r="F365" s="222" t="s">
        <v>291</v>
      </c>
      <c r="G365" s="220"/>
      <c r="H365" s="223">
        <v>-2.1600000000000001</v>
      </c>
      <c r="I365" s="224"/>
      <c r="J365" s="220"/>
      <c r="K365" s="220"/>
      <c r="L365" s="225"/>
      <c r="M365" s="226"/>
      <c r="N365" s="227"/>
      <c r="O365" s="227"/>
      <c r="P365" s="227"/>
      <c r="Q365" s="227"/>
      <c r="R365" s="227"/>
      <c r="S365" s="227"/>
      <c r="T365" s="22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29" t="s">
        <v>137</v>
      </c>
      <c r="AU365" s="229" t="s">
        <v>79</v>
      </c>
      <c r="AV365" s="13" t="s">
        <v>79</v>
      </c>
      <c r="AW365" s="13" t="s">
        <v>33</v>
      </c>
      <c r="AX365" s="13" t="s">
        <v>72</v>
      </c>
      <c r="AY365" s="229" t="s">
        <v>124</v>
      </c>
    </row>
    <row r="366" s="13" customFormat="1">
      <c r="A366" s="13"/>
      <c r="B366" s="219"/>
      <c r="C366" s="220"/>
      <c r="D366" s="212" t="s">
        <v>137</v>
      </c>
      <c r="E366" s="221" t="s">
        <v>19</v>
      </c>
      <c r="F366" s="222" t="s">
        <v>369</v>
      </c>
      <c r="G366" s="220"/>
      <c r="H366" s="223">
        <v>-6.2999999999999998</v>
      </c>
      <c r="I366" s="224"/>
      <c r="J366" s="220"/>
      <c r="K366" s="220"/>
      <c r="L366" s="225"/>
      <c r="M366" s="226"/>
      <c r="N366" s="227"/>
      <c r="O366" s="227"/>
      <c r="P366" s="227"/>
      <c r="Q366" s="227"/>
      <c r="R366" s="227"/>
      <c r="S366" s="227"/>
      <c r="T366" s="22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29" t="s">
        <v>137</v>
      </c>
      <c r="AU366" s="229" t="s">
        <v>79</v>
      </c>
      <c r="AV366" s="13" t="s">
        <v>79</v>
      </c>
      <c r="AW366" s="13" t="s">
        <v>33</v>
      </c>
      <c r="AX366" s="13" t="s">
        <v>72</v>
      </c>
      <c r="AY366" s="229" t="s">
        <v>124</v>
      </c>
    </row>
    <row r="367" s="13" customFormat="1">
      <c r="A367" s="13"/>
      <c r="B367" s="219"/>
      <c r="C367" s="220"/>
      <c r="D367" s="212" t="s">
        <v>137</v>
      </c>
      <c r="E367" s="221" t="s">
        <v>19</v>
      </c>
      <c r="F367" s="222" t="s">
        <v>293</v>
      </c>
      <c r="G367" s="220"/>
      <c r="H367" s="223">
        <v>-5.7530000000000001</v>
      </c>
      <c r="I367" s="224"/>
      <c r="J367" s="220"/>
      <c r="K367" s="220"/>
      <c r="L367" s="225"/>
      <c r="M367" s="226"/>
      <c r="N367" s="227"/>
      <c r="O367" s="227"/>
      <c r="P367" s="227"/>
      <c r="Q367" s="227"/>
      <c r="R367" s="227"/>
      <c r="S367" s="227"/>
      <c r="T367" s="22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29" t="s">
        <v>137</v>
      </c>
      <c r="AU367" s="229" t="s">
        <v>79</v>
      </c>
      <c r="AV367" s="13" t="s">
        <v>79</v>
      </c>
      <c r="AW367" s="13" t="s">
        <v>33</v>
      </c>
      <c r="AX367" s="13" t="s">
        <v>72</v>
      </c>
      <c r="AY367" s="229" t="s">
        <v>124</v>
      </c>
    </row>
    <row r="368" s="13" customFormat="1">
      <c r="A368" s="13"/>
      <c r="B368" s="219"/>
      <c r="C368" s="220"/>
      <c r="D368" s="212" t="s">
        <v>137</v>
      </c>
      <c r="E368" s="221" t="s">
        <v>19</v>
      </c>
      <c r="F368" s="222" t="s">
        <v>294</v>
      </c>
      <c r="G368" s="220"/>
      <c r="H368" s="223">
        <v>-5.4450000000000003</v>
      </c>
      <c r="I368" s="224"/>
      <c r="J368" s="220"/>
      <c r="K368" s="220"/>
      <c r="L368" s="225"/>
      <c r="M368" s="226"/>
      <c r="N368" s="227"/>
      <c r="O368" s="227"/>
      <c r="P368" s="227"/>
      <c r="Q368" s="227"/>
      <c r="R368" s="227"/>
      <c r="S368" s="227"/>
      <c r="T368" s="22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29" t="s">
        <v>137</v>
      </c>
      <c r="AU368" s="229" t="s">
        <v>79</v>
      </c>
      <c r="AV368" s="13" t="s">
        <v>79</v>
      </c>
      <c r="AW368" s="13" t="s">
        <v>33</v>
      </c>
      <c r="AX368" s="13" t="s">
        <v>72</v>
      </c>
      <c r="AY368" s="229" t="s">
        <v>124</v>
      </c>
    </row>
    <row r="369" s="13" customFormat="1">
      <c r="A369" s="13"/>
      <c r="B369" s="219"/>
      <c r="C369" s="220"/>
      <c r="D369" s="212" t="s">
        <v>137</v>
      </c>
      <c r="E369" s="221" t="s">
        <v>19</v>
      </c>
      <c r="F369" s="222" t="s">
        <v>370</v>
      </c>
      <c r="G369" s="220"/>
      <c r="H369" s="223">
        <v>20.399999999999999</v>
      </c>
      <c r="I369" s="224"/>
      <c r="J369" s="220"/>
      <c r="K369" s="220"/>
      <c r="L369" s="225"/>
      <c r="M369" s="226"/>
      <c r="N369" s="227"/>
      <c r="O369" s="227"/>
      <c r="P369" s="227"/>
      <c r="Q369" s="227"/>
      <c r="R369" s="227"/>
      <c r="S369" s="227"/>
      <c r="T369" s="22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29" t="s">
        <v>137</v>
      </c>
      <c r="AU369" s="229" t="s">
        <v>79</v>
      </c>
      <c r="AV369" s="13" t="s">
        <v>79</v>
      </c>
      <c r="AW369" s="13" t="s">
        <v>33</v>
      </c>
      <c r="AX369" s="13" t="s">
        <v>72</v>
      </c>
      <c r="AY369" s="229" t="s">
        <v>124</v>
      </c>
    </row>
    <row r="370" s="13" customFormat="1">
      <c r="A370" s="13"/>
      <c r="B370" s="219"/>
      <c r="C370" s="220"/>
      <c r="D370" s="212" t="s">
        <v>137</v>
      </c>
      <c r="E370" s="221" t="s">
        <v>19</v>
      </c>
      <c r="F370" s="222" t="s">
        <v>371</v>
      </c>
      <c r="G370" s="220"/>
      <c r="H370" s="223">
        <v>23.760000000000002</v>
      </c>
      <c r="I370" s="224"/>
      <c r="J370" s="220"/>
      <c r="K370" s="220"/>
      <c r="L370" s="225"/>
      <c r="M370" s="226"/>
      <c r="N370" s="227"/>
      <c r="O370" s="227"/>
      <c r="P370" s="227"/>
      <c r="Q370" s="227"/>
      <c r="R370" s="227"/>
      <c r="S370" s="227"/>
      <c r="T370" s="22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29" t="s">
        <v>137</v>
      </c>
      <c r="AU370" s="229" t="s">
        <v>79</v>
      </c>
      <c r="AV370" s="13" t="s">
        <v>79</v>
      </c>
      <c r="AW370" s="13" t="s">
        <v>33</v>
      </c>
      <c r="AX370" s="13" t="s">
        <v>72</v>
      </c>
      <c r="AY370" s="229" t="s">
        <v>124</v>
      </c>
    </row>
    <row r="371" s="13" customFormat="1">
      <c r="A371" s="13"/>
      <c r="B371" s="219"/>
      <c r="C371" s="220"/>
      <c r="D371" s="212" t="s">
        <v>137</v>
      </c>
      <c r="E371" s="221" t="s">
        <v>19</v>
      </c>
      <c r="F371" s="222" t="s">
        <v>372</v>
      </c>
      <c r="G371" s="220"/>
      <c r="H371" s="223">
        <v>0.95999999999999996</v>
      </c>
      <c r="I371" s="224"/>
      <c r="J371" s="220"/>
      <c r="K371" s="220"/>
      <c r="L371" s="225"/>
      <c r="M371" s="226"/>
      <c r="N371" s="227"/>
      <c r="O371" s="227"/>
      <c r="P371" s="227"/>
      <c r="Q371" s="227"/>
      <c r="R371" s="227"/>
      <c r="S371" s="227"/>
      <c r="T371" s="22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29" t="s">
        <v>137</v>
      </c>
      <c r="AU371" s="229" t="s">
        <v>79</v>
      </c>
      <c r="AV371" s="13" t="s">
        <v>79</v>
      </c>
      <c r="AW371" s="13" t="s">
        <v>33</v>
      </c>
      <c r="AX371" s="13" t="s">
        <v>72</v>
      </c>
      <c r="AY371" s="229" t="s">
        <v>124</v>
      </c>
    </row>
    <row r="372" s="13" customFormat="1">
      <c r="A372" s="13"/>
      <c r="B372" s="219"/>
      <c r="C372" s="220"/>
      <c r="D372" s="212" t="s">
        <v>137</v>
      </c>
      <c r="E372" s="221" t="s">
        <v>19</v>
      </c>
      <c r="F372" s="222" t="s">
        <v>373</v>
      </c>
      <c r="G372" s="220"/>
      <c r="H372" s="223">
        <v>2</v>
      </c>
      <c r="I372" s="224"/>
      <c r="J372" s="220"/>
      <c r="K372" s="220"/>
      <c r="L372" s="225"/>
      <c r="M372" s="226"/>
      <c r="N372" s="227"/>
      <c r="O372" s="227"/>
      <c r="P372" s="227"/>
      <c r="Q372" s="227"/>
      <c r="R372" s="227"/>
      <c r="S372" s="227"/>
      <c r="T372" s="22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29" t="s">
        <v>137</v>
      </c>
      <c r="AU372" s="229" t="s">
        <v>79</v>
      </c>
      <c r="AV372" s="13" t="s">
        <v>79</v>
      </c>
      <c r="AW372" s="13" t="s">
        <v>33</v>
      </c>
      <c r="AX372" s="13" t="s">
        <v>72</v>
      </c>
      <c r="AY372" s="229" t="s">
        <v>124</v>
      </c>
    </row>
    <row r="373" s="13" customFormat="1">
      <c r="A373" s="13"/>
      <c r="B373" s="219"/>
      <c r="C373" s="220"/>
      <c r="D373" s="212" t="s">
        <v>137</v>
      </c>
      <c r="E373" s="221" t="s">
        <v>19</v>
      </c>
      <c r="F373" s="222" t="s">
        <v>374</v>
      </c>
      <c r="G373" s="220"/>
      <c r="H373" s="223">
        <v>3.1200000000000001</v>
      </c>
      <c r="I373" s="224"/>
      <c r="J373" s="220"/>
      <c r="K373" s="220"/>
      <c r="L373" s="225"/>
      <c r="M373" s="226"/>
      <c r="N373" s="227"/>
      <c r="O373" s="227"/>
      <c r="P373" s="227"/>
      <c r="Q373" s="227"/>
      <c r="R373" s="227"/>
      <c r="S373" s="227"/>
      <c r="T373" s="228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29" t="s">
        <v>137</v>
      </c>
      <c r="AU373" s="229" t="s">
        <v>79</v>
      </c>
      <c r="AV373" s="13" t="s">
        <v>79</v>
      </c>
      <c r="AW373" s="13" t="s">
        <v>33</v>
      </c>
      <c r="AX373" s="13" t="s">
        <v>72</v>
      </c>
      <c r="AY373" s="229" t="s">
        <v>124</v>
      </c>
    </row>
    <row r="374" s="13" customFormat="1">
      <c r="A374" s="13"/>
      <c r="B374" s="219"/>
      <c r="C374" s="220"/>
      <c r="D374" s="212" t="s">
        <v>137</v>
      </c>
      <c r="E374" s="221" t="s">
        <v>19</v>
      </c>
      <c r="F374" s="222" t="s">
        <v>375</v>
      </c>
      <c r="G374" s="220"/>
      <c r="H374" s="223">
        <v>1.8160000000000001</v>
      </c>
      <c r="I374" s="224"/>
      <c r="J374" s="220"/>
      <c r="K374" s="220"/>
      <c r="L374" s="225"/>
      <c r="M374" s="226"/>
      <c r="N374" s="227"/>
      <c r="O374" s="227"/>
      <c r="P374" s="227"/>
      <c r="Q374" s="227"/>
      <c r="R374" s="227"/>
      <c r="S374" s="227"/>
      <c r="T374" s="22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29" t="s">
        <v>137</v>
      </c>
      <c r="AU374" s="229" t="s">
        <v>79</v>
      </c>
      <c r="AV374" s="13" t="s">
        <v>79</v>
      </c>
      <c r="AW374" s="13" t="s">
        <v>33</v>
      </c>
      <c r="AX374" s="13" t="s">
        <v>72</v>
      </c>
      <c r="AY374" s="229" t="s">
        <v>124</v>
      </c>
    </row>
    <row r="375" s="13" customFormat="1">
      <c r="A375" s="13"/>
      <c r="B375" s="219"/>
      <c r="C375" s="220"/>
      <c r="D375" s="212" t="s">
        <v>137</v>
      </c>
      <c r="E375" s="221" t="s">
        <v>19</v>
      </c>
      <c r="F375" s="222" t="s">
        <v>376</v>
      </c>
      <c r="G375" s="220"/>
      <c r="H375" s="223">
        <v>1.7</v>
      </c>
      <c r="I375" s="224"/>
      <c r="J375" s="220"/>
      <c r="K375" s="220"/>
      <c r="L375" s="225"/>
      <c r="M375" s="226"/>
      <c r="N375" s="227"/>
      <c r="O375" s="227"/>
      <c r="P375" s="227"/>
      <c r="Q375" s="227"/>
      <c r="R375" s="227"/>
      <c r="S375" s="227"/>
      <c r="T375" s="22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29" t="s">
        <v>137</v>
      </c>
      <c r="AU375" s="229" t="s">
        <v>79</v>
      </c>
      <c r="AV375" s="13" t="s">
        <v>79</v>
      </c>
      <c r="AW375" s="13" t="s">
        <v>33</v>
      </c>
      <c r="AX375" s="13" t="s">
        <v>72</v>
      </c>
      <c r="AY375" s="229" t="s">
        <v>124</v>
      </c>
    </row>
    <row r="376" s="14" customFormat="1">
      <c r="A376" s="14"/>
      <c r="B376" s="230"/>
      <c r="C376" s="231"/>
      <c r="D376" s="212" t="s">
        <v>137</v>
      </c>
      <c r="E376" s="232" t="s">
        <v>19</v>
      </c>
      <c r="F376" s="233" t="s">
        <v>140</v>
      </c>
      <c r="G376" s="231"/>
      <c r="H376" s="234">
        <v>499.49000000000001</v>
      </c>
      <c r="I376" s="235"/>
      <c r="J376" s="231"/>
      <c r="K376" s="231"/>
      <c r="L376" s="236"/>
      <c r="M376" s="237"/>
      <c r="N376" s="238"/>
      <c r="O376" s="238"/>
      <c r="P376" s="238"/>
      <c r="Q376" s="238"/>
      <c r="R376" s="238"/>
      <c r="S376" s="238"/>
      <c r="T376" s="23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0" t="s">
        <v>137</v>
      </c>
      <c r="AU376" s="240" t="s">
        <v>79</v>
      </c>
      <c r="AV376" s="14" t="s">
        <v>131</v>
      </c>
      <c r="AW376" s="14" t="s">
        <v>33</v>
      </c>
      <c r="AX376" s="14" t="s">
        <v>77</v>
      </c>
      <c r="AY376" s="240" t="s">
        <v>124</v>
      </c>
    </row>
    <row r="377" s="2" customFormat="1" ht="24.15" customHeight="1">
      <c r="A377" s="40"/>
      <c r="B377" s="41"/>
      <c r="C377" s="199" t="s">
        <v>445</v>
      </c>
      <c r="D377" s="199" t="s">
        <v>126</v>
      </c>
      <c r="E377" s="200" t="s">
        <v>446</v>
      </c>
      <c r="F377" s="201" t="s">
        <v>447</v>
      </c>
      <c r="G377" s="202" t="s">
        <v>129</v>
      </c>
      <c r="H377" s="203">
        <v>171.398</v>
      </c>
      <c r="I377" s="204"/>
      <c r="J377" s="205">
        <f>ROUND(I377*H377,2)</f>
        <v>0</v>
      </c>
      <c r="K377" s="201" t="s">
        <v>130</v>
      </c>
      <c r="L377" s="46"/>
      <c r="M377" s="206" t="s">
        <v>19</v>
      </c>
      <c r="N377" s="207" t="s">
        <v>43</v>
      </c>
      <c r="O377" s="86"/>
      <c r="P377" s="208">
        <f>O377*H377</f>
        <v>0</v>
      </c>
      <c r="Q377" s="208">
        <v>2.0000000000000002E-05</v>
      </c>
      <c r="R377" s="208">
        <f>Q377*H377</f>
        <v>0.0034279600000000003</v>
      </c>
      <c r="S377" s="208">
        <v>1.0000000000000001E-05</v>
      </c>
      <c r="T377" s="209">
        <f>S377*H377</f>
        <v>0.0017139800000000002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0" t="s">
        <v>131</v>
      </c>
      <c r="AT377" s="210" t="s">
        <v>126</v>
      </c>
      <c r="AU377" s="210" t="s">
        <v>79</v>
      </c>
      <c r="AY377" s="19" t="s">
        <v>124</v>
      </c>
      <c r="BE377" s="211">
        <f>IF(N377="základní",J377,0)</f>
        <v>0</v>
      </c>
      <c r="BF377" s="211">
        <f>IF(N377="snížená",J377,0)</f>
        <v>0</v>
      </c>
      <c r="BG377" s="211">
        <f>IF(N377="zákl. přenesená",J377,0)</f>
        <v>0</v>
      </c>
      <c r="BH377" s="211">
        <f>IF(N377="sníž. přenesená",J377,0)</f>
        <v>0</v>
      </c>
      <c r="BI377" s="211">
        <f>IF(N377="nulová",J377,0)</f>
        <v>0</v>
      </c>
      <c r="BJ377" s="19" t="s">
        <v>77</v>
      </c>
      <c r="BK377" s="211">
        <f>ROUND(I377*H377,2)</f>
        <v>0</v>
      </c>
      <c r="BL377" s="19" t="s">
        <v>131</v>
      </c>
      <c r="BM377" s="210" t="s">
        <v>448</v>
      </c>
    </row>
    <row r="378" s="2" customFormat="1">
      <c r="A378" s="40"/>
      <c r="B378" s="41"/>
      <c r="C378" s="42"/>
      <c r="D378" s="212" t="s">
        <v>133</v>
      </c>
      <c r="E378" s="42"/>
      <c r="F378" s="213" t="s">
        <v>449</v>
      </c>
      <c r="G378" s="42"/>
      <c r="H378" s="42"/>
      <c r="I378" s="214"/>
      <c r="J378" s="42"/>
      <c r="K378" s="42"/>
      <c r="L378" s="46"/>
      <c r="M378" s="215"/>
      <c r="N378" s="216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133</v>
      </c>
      <c r="AU378" s="19" t="s">
        <v>79</v>
      </c>
    </row>
    <row r="379" s="2" customFormat="1">
      <c r="A379" s="40"/>
      <c r="B379" s="41"/>
      <c r="C379" s="42"/>
      <c r="D379" s="217" t="s">
        <v>135</v>
      </c>
      <c r="E379" s="42"/>
      <c r="F379" s="218" t="s">
        <v>450</v>
      </c>
      <c r="G379" s="42"/>
      <c r="H379" s="42"/>
      <c r="I379" s="214"/>
      <c r="J379" s="42"/>
      <c r="K379" s="42"/>
      <c r="L379" s="46"/>
      <c r="M379" s="215"/>
      <c r="N379" s="216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135</v>
      </c>
      <c r="AU379" s="19" t="s">
        <v>79</v>
      </c>
    </row>
    <row r="380" s="13" customFormat="1">
      <c r="A380" s="13"/>
      <c r="B380" s="219"/>
      <c r="C380" s="220"/>
      <c r="D380" s="212" t="s">
        <v>137</v>
      </c>
      <c r="E380" s="221" t="s">
        <v>19</v>
      </c>
      <c r="F380" s="222" t="s">
        <v>451</v>
      </c>
      <c r="G380" s="220"/>
      <c r="H380" s="223">
        <v>73.439999999999998</v>
      </c>
      <c r="I380" s="224"/>
      <c r="J380" s="220"/>
      <c r="K380" s="220"/>
      <c r="L380" s="225"/>
      <c r="M380" s="226"/>
      <c r="N380" s="227"/>
      <c r="O380" s="227"/>
      <c r="P380" s="227"/>
      <c r="Q380" s="227"/>
      <c r="R380" s="227"/>
      <c r="S380" s="227"/>
      <c r="T380" s="22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29" t="s">
        <v>137</v>
      </c>
      <c r="AU380" s="229" t="s">
        <v>79</v>
      </c>
      <c r="AV380" s="13" t="s">
        <v>79</v>
      </c>
      <c r="AW380" s="13" t="s">
        <v>33</v>
      </c>
      <c r="AX380" s="13" t="s">
        <v>72</v>
      </c>
      <c r="AY380" s="229" t="s">
        <v>124</v>
      </c>
    </row>
    <row r="381" s="13" customFormat="1">
      <c r="A381" s="13"/>
      <c r="B381" s="219"/>
      <c r="C381" s="220"/>
      <c r="D381" s="212" t="s">
        <v>137</v>
      </c>
      <c r="E381" s="221" t="s">
        <v>19</v>
      </c>
      <c r="F381" s="222" t="s">
        <v>452</v>
      </c>
      <c r="G381" s="220"/>
      <c r="H381" s="223">
        <v>79.200000000000003</v>
      </c>
      <c r="I381" s="224"/>
      <c r="J381" s="220"/>
      <c r="K381" s="220"/>
      <c r="L381" s="225"/>
      <c r="M381" s="226"/>
      <c r="N381" s="227"/>
      <c r="O381" s="227"/>
      <c r="P381" s="227"/>
      <c r="Q381" s="227"/>
      <c r="R381" s="227"/>
      <c r="S381" s="227"/>
      <c r="T381" s="22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29" t="s">
        <v>137</v>
      </c>
      <c r="AU381" s="229" t="s">
        <v>79</v>
      </c>
      <c r="AV381" s="13" t="s">
        <v>79</v>
      </c>
      <c r="AW381" s="13" t="s">
        <v>33</v>
      </c>
      <c r="AX381" s="13" t="s">
        <v>72</v>
      </c>
      <c r="AY381" s="229" t="s">
        <v>124</v>
      </c>
    </row>
    <row r="382" s="13" customFormat="1">
      <c r="A382" s="13"/>
      <c r="B382" s="219"/>
      <c r="C382" s="220"/>
      <c r="D382" s="212" t="s">
        <v>137</v>
      </c>
      <c r="E382" s="221" t="s">
        <v>19</v>
      </c>
      <c r="F382" s="222" t="s">
        <v>453</v>
      </c>
      <c r="G382" s="220"/>
      <c r="H382" s="223">
        <v>2.1600000000000001</v>
      </c>
      <c r="I382" s="224"/>
      <c r="J382" s="220"/>
      <c r="K382" s="220"/>
      <c r="L382" s="225"/>
      <c r="M382" s="226"/>
      <c r="N382" s="227"/>
      <c r="O382" s="227"/>
      <c r="P382" s="227"/>
      <c r="Q382" s="227"/>
      <c r="R382" s="227"/>
      <c r="S382" s="227"/>
      <c r="T382" s="22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29" t="s">
        <v>137</v>
      </c>
      <c r="AU382" s="229" t="s">
        <v>79</v>
      </c>
      <c r="AV382" s="13" t="s">
        <v>79</v>
      </c>
      <c r="AW382" s="13" t="s">
        <v>33</v>
      </c>
      <c r="AX382" s="13" t="s">
        <v>72</v>
      </c>
      <c r="AY382" s="229" t="s">
        <v>124</v>
      </c>
    </row>
    <row r="383" s="13" customFormat="1">
      <c r="A383" s="13"/>
      <c r="B383" s="219"/>
      <c r="C383" s="220"/>
      <c r="D383" s="212" t="s">
        <v>137</v>
      </c>
      <c r="E383" s="221" t="s">
        <v>19</v>
      </c>
      <c r="F383" s="222" t="s">
        <v>454</v>
      </c>
      <c r="G383" s="220"/>
      <c r="H383" s="223">
        <v>5.4000000000000004</v>
      </c>
      <c r="I383" s="224"/>
      <c r="J383" s="220"/>
      <c r="K383" s="220"/>
      <c r="L383" s="225"/>
      <c r="M383" s="226"/>
      <c r="N383" s="227"/>
      <c r="O383" s="227"/>
      <c r="P383" s="227"/>
      <c r="Q383" s="227"/>
      <c r="R383" s="227"/>
      <c r="S383" s="227"/>
      <c r="T383" s="22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29" t="s">
        <v>137</v>
      </c>
      <c r="AU383" s="229" t="s">
        <v>79</v>
      </c>
      <c r="AV383" s="13" t="s">
        <v>79</v>
      </c>
      <c r="AW383" s="13" t="s">
        <v>33</v>
      </c>
      <c r="AX383" s="13" t="s">
        <v>72</v>
      </c>
      <c r="AY383" s="229" t="s">
        <v>124</v>
      </c>
    </row>
    <row r="384" s="13" customFormat="1">
      <c r="A384" s="13"/>
      <c r="B384" s="219"/>
      <c r="C384" s="220"/>
      <c r="D384" s="212" t="s">
        <v>137</v>
      </c>
      <c r="E384" s="221" t="s">
        <v>19</v>
      </c>
      <c r="F384" s="222" t="s">
        <v>455</v>
      </c>
      <c r="G384" s="220"/>
      <c r="H384" s="223">
        <v>5.4450000000000003</v>
      </c>
      <c r="I384" s="224"/>
      <c r="J384" s="220"/>
      <c r="K384" s="220"/>
      <c r="L384" s="225"/>
      <c r="M384" s="226"/>
      <c r="N384" s="227"/>
      <c r="O384" s="227"/>
      <c r="P384" s="227"/>
      <c r="Q384" s="227"/>
      <c r="R384" s="227"/>
      <c r="S384" s="227"/>
      <c r="T384" s="228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29" t="s">
        <v>137</v>
      </c>
      <c r="AU384" s="229" t="s">
        <v>79</v>
      </c>
      <c r="AV384" s="13" t="s">
        <v>79</v>
      </c>
      <c r="AW384" s="13" t="s">
        <v>33</v>
      </c>
      <c r="AX384" s="13" t="s">
        <v>72</v>
      </c>
      <c r="AY384" s="229" t="s">
        <v>124</v>
      </c>
    </row>
    <row r="385" s="13" customFormat="1">
      <c r="A385" s="13"/>
      <c r="B385" s="219"/>
      <c r="C385" s="220"/>
      <c r="D385" s="212" t="s">
        <v>137</v>
      </c>
      <c r="E385" s="221" t="s">
        <v>19</v>
      </c>
      <c r="F385" s="222" t="s">
        <v>456</v>
      </c>
      <c r="G385" s="220"/>
      <c r="H385" s="223">
        <v>5.7530000000000001</v>
      </c>
      <c r="I385" s="224"/>
      <c r="J385" s="220"/>
      <c r="K385" s="220"/>
      <c r="L385" s="225"/>
      <c r="M385" s="226"/>
      <c r="N385" s="227"/>
      <c r="O385" s="227"/>
      <c r="P385" s="227"/>
      <c r="Q385" s="227"/>
      <c r="R385" s="227"/>
      <c r="S385" s="227"/>
      <c r="T385" s="22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29" t="s">
        <v>137</v>
      </c>
      <c r="AU385" s="229" t="s">
        <v>79</v>
      </c>
      <c r="AV385" s="13" t="s">
        <v>79</v>
      </c>
      <c r="AW385" s="13" t="s">
        <v>33</v>
      </c>
      <c r="AX385" s="13" t="s">
        <v>72</v>
      </c>
      <c r="AY385" s="229" t="s">
        <v>124</v>
      </c>
    </row>
    <row r="386" s="14" customFormat="1">
      <c r="A386" s="14"/>
      <c r="B386" s="230"/>
      <c r="C386" s="231"/>
      <c r="D386" s="212" t="s">
        <v>137</v>
      </c>
      <c r="E386" s="232" t="s">
        <v>19</v>
      </c>
      <c r="F386" s="233" t="s">
        <v>140</v>
      </c>
      <c r="G386" s="231"/>
      <c r="H386" s="234">
        <v>171.398</v>
      </c>
      <c r="I386" s="235"/>
      <c r="J386" s="231"/>
      <c r="K386" s="231"/>
      <c r="L386" s="236"/>
      <c r="M386" s="237"/>
      <c r="N386" s="238"/>
      <c r="O386" s="238"/>
      <c r="P386" s="238"/>
      <c r="Q386" s="238"/>
      <c r="R386" s="238"/>
      <c r="S386" s="238"/>
      <c r="T386" s="23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0" t="s">
        <v>137</v>
      </c>
      <c r="AU386" s="240" t="s">
        <v>79</v>
      </c>
      <c r="AV386" s="14" t="s">
        <v>131</v>
      </c>
      <c r="AW386" s="14" t="s">
        <v>33</v>
      </c>
      <c r="AX386" s="14" t="s">
        <v>77</v>
      </c>
      <c r="AY386" s="240" t="s">
        <v>124</v>
      </c>
    </row>
    <row r="387" s="2" customFormat="1" ht="16.5" customHeight="1">
      <c r="A387" s="40"/>
      <c r="B387" s="41"/>
      <c r="C387" s="199" t="s">
        <v>457</v>
      </c>
      <c r="D387" s="199" t="s">
        <v>126</v>
      </c>
      <c r="E387" s="200" t="s">
        <v>458</v>
      </c>
      <c r="F387" s="201" t="s">
        <v>459</v>
      </c>
      <c r="G387" s="202" t="s">
        <v>129</v>
      </c>
      <c r="H387" s="203">
        <v>532.01999999999998</v>
      </c>
      <c r="I387" s="204"/>
      <c r="J387" s="205">
        <f>ROUND(I387*H387,2)</f>
        <v>0</v>
      </c>
      <c r="K387" s="201" t="s">
        <v>130</v>
      </c>
      <c r="L387" s="46"/>
      <c r="M387" s="206" t="s">
        <v>19</v>
      </c>
      <c r="N387" s="207" t="s">
        <v>43</v>
      </c>
      <c r="O387" s="86"/>
      <c r="P387" s="208">
        <f>O387*H387</f>
        <v>0</v>
      </c>
      <c r="Q387" s="208">
        <v>0</v>
      </c>
      <c r="R387" s="208">
        <f>Q387*H387</f>
        <v>0</v>
      </c>
      <c r="S387" s="208">
        <v>0</v>
      </c>
      <c r="T387" s="209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0" t="s">
        <v>131</v>
      </c>
      <c r="AT387" s="210" t="s">
        <v>126</v>
      </c>
      <c r="AU387" s="210" t="s">
        <v>79</v>
      </c>
      <c r="AY387" s="19" t="s">
        <v>124</v>
      </c>
      <c r="BE387" s="211">
        <f>IF(N387="základní",J387,0)</f>
        <v>0</v>
      </c>
      <c r="BF387" s="211">
        <f>IF(N387="snížená",J387,0)</f>
        <v>0</v>
      </c>
      <c r="BG387" s="211">
        <f>IF(N387="zákl. přenesená",J387,0)</f>
        <v>0</v>
      </c>
      <c r="BH387" s="211">
        <f>IF(N387="sníž. přenesená",J387,0)</f>
        <v>0</v>
      </c>
      <c r="BI387" s="211">
        <f>IF(N387="nulová",J387,0)</f>
        <v>0</v>
      </c>
      <c r="BJ387" s="19" t="s">
        <v>77</v>
      </c>
      <c r="BK387" s="211">
        <f>ROUND(I387*H387,2)</f>
        <v>0</v>
      </c>
      <c r="BL387" s="19" t="s">
        <v>131</v>
      </c>
      <c r="BM387" s="210" t="s">
        <v>460</v>
      </c>
    </row>
    <row r="388" s="2" customFormat="1">
      <c r="A388" s="40"/>
      <c r="B388" s="41"/>
      <c r="C388" s="42"/>
      <c r="D388" s="212" t="s">
        <v>133</v>
      </c>
      <c r="E388" s="42"/>
      <c r="F388" s="213" t="s">
        <v>461</v>
      </c>
      <c r="G388" s="42"/>
      <c r="H388" s="42"/>
      <c r="I388" s="214"/>
      <c r="J388" s="42"/>
      <c r="K388" s="42"/>
      <c r="L388" s="46"/>
      <c r="M388" s="215"/>
      <c r="N388" s="216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133</v>
      </c>
      <c r="AU388" s="19" t="s">
        <v>79</v>
      </c>
    </row>
    <row r="389" s="2" customFormat="1">
      <c r="A389" s="40"/>
      <c r="B389" s="41"/>
      <c r="C389" s="42"/>
      <c r="D389" s="217" t="s">
        <v>135</v>
      </c>
      <c r="E389" s="42"/>
      <c r="F389" s="218" t="s">
        <v>462</v>
      </c>
      <c r="G389" s="42"/>
      <c r="H389" s="42"/>
      <c r="I389" s="214"/>
      <c r="J389" s="42"/>
      <c r="K389" s="42"/>
      <c r="L389" s="46"/>
      <c r="M389" s="215"/>
      <c r="N389" s="216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135</v>
      </c>
      <c r="AU389" s="19" t="s">
        <v>79</v>
      </c>
    </row>
    <row r="390" s="2" customFormat="1" ht="24.15" customHeight="1">
      <c r="A390" s="40"/>
      <c r="B390" s="41"/>
      <c r="C390" s="199" t="s">
        <v>463</v>
      </c>
      <c r="D390" s="199" t="s">
        <v>126</v>
      </c>
      <c r="E390" s="200" t="s">
        <v>464</v>
      </c>
      <c r="F390" s="201" t="s">
        <v>465</v>
      </c>
      <c r="G390" s="202" t="s">
        <v>466</v>
      </c>
      <c r="H390" s="203">
        <v>3</v>
      </c>
      <c r="I390" s="204"/>
      <c r="J390" s="205">
        <f>ROUND(I390*H390,2)</f>
        <v>0</v>
      </c>
      <c r="K390" s="201" t="s">
        <v>130</v>
      </c>
      <c r="L390" s="46"/>
      <c r="M390" s="206" t="s">
        <v>19</v>
      </c>
      <c r="N390" s="207" t="s">
        <v>43</v>
      </c>
      <c r="O390" s="86"/>
      <c r="P390" s="208">
        <f>O390*H390</f>
        <v>0</v>
      </c>
      <c r="Q390" s="208">
        <v>0</v>
      </c>
      <c r="R390" s="208">
        <f>Q390*H390</f>
        <v>0</v>
      </c>
      <c r="S390" s="208">
        <v>0</v>
      </c>
      <c r="T390" s="209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0" t="s">
        <v>237</v>
      </c>
      <c r="AT390" s="210" t="s">
        <v>126</v>
      </c>
      <c r="AU390" s="210" t="s">
        <v>79</v>
      </c>
      <c r="AY390" s="19" t="s">
        <v>124</v>
      </c>
      <c r="BE390" s="211">
        <f>IF(N390="základní",J390,0)</f>
        <v>0</v>
      </c>
      <c r="BF390" s="211">
        <f>IF(N390="snížená",J390,0)</f>
        <v>0</v>
      </c>
      <c r="BG390" s="211">
        <f>IF(N390="zákl. přenesená",J390,0)</f>
        <v>0</v>
      </c>
      <c r="BH390" s="211">
        <f>IF(N390="sníž. přenesená",J390,0)</f>
        <v>0</v>
      </c>
      <c r="BI390" s="211">
        <f>IF(N390="nulová",J390,0)</f>
        <v>0</v>
      </c>
      <c r="BJ390" s="19" t="s">
        <v>77</v>
      </c>
      <c r="BK390" s="211">
        <f>ROUND(I390*H390,2)</f>
        <v>0</v>
      </c>
      <c r="BL390" s="19" t="s">
        <v>237</v>
      </c>
      <c r="BM390" s="210" t="s">
        <v>467</v>
      </c>
    </row>
    <row r="391" s="2" customFormat="1">
      <c r="A391" s="40"/>
      <c r="B391" s="41"/>
      <c r="C391" s="42"/>
      <c r="D391" s="212" t="s">
        <v>133</v>
      </c>
      <c r="E391" s="42"/>
      <c r="F391" s="213" t="s">
        <v>468</v>
      </c>
      <c r="G391" s="42"/>
      <c r="H391" s="42"/>
      <c r="I391" s="214"/>
      <c r="J391" s="42"/>
      <c r="K391" s="42"/>
      <c r="L391" s="46"/>
      <c r="M391" s="215"/>
      <c r="N391" s="216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133</v>
      </c>
      <c r="AU391" s="19" t="s">
        <v>79</v>
      </c>
    </row>
    <row r="392" s="2" customFormat="1">
      <c r="A392" s="40"/>
      <c r="B392" s="41"/>
      <c r="C392" s="42"/>
      <c r="D392" s="217" t="s">
        <v>135</v>
      </c>
      <c r="E392" s="42"/>
      <c r="F392" s="218" t="s">
        <v>469</v>
      </c>
      <c r="G392" s="42"/>
      <c r="H392" s="42"/>
      <c r="I392" s="214"/>
      <c r="J392" s="42"/>
      <c r="K392" s="42"/>
      <c r="L392" s="46"/>
      <c r="M392" s="215"/>
      <c r="N392" s="216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135</v>
      </c>
      <c r="AU392" s="19" t="s">
        <v>79</v>
      </c>
    </row>
    <row r="393" s="2" customFormat="1" ht="16.5" customHeight="1">
      <c r="A393" s="40"/>
      <c r="B393" s="41"/>
      <c r="C393" s="251" t="s">
        <v>470</v>
      </c>
      <c r="D393" s="251" t="s">
        <v>208</v>
      </c>
      <c r="E393" s="252" t="s">
        <v>471</v>
      </c>
      <c r="F393" s="253" t="s">
        <v>472</v>
      </c>
      <c r="G393" s="254" t="s">
        <v>466</v>
      </c>
      <c r="H393" s="255">
        <v>1</v>
      </c>
      <c r="I393" s="256"/>
      <c r="J393" s="257">
        <f>ROUND(I393*H393,2)</f>
        <v>0</v>
      </c>
      <c r="K393" s="253" t="s">
        <v>130</v>
      </c>
      <c r="L393" s="258"/>
      <c r="M393" s="259" t="s">
        <v>19</v>
      </c>
      <c r="N393" s="260" t="s">
        <v>43</v>
      </c>
      <c r="O393" s="86"/>
      <c r="P393" s="208">
        <f>O393*H393</f>
        <v>0</v>
      </c>
      <c r="Q393" s="208">
        <v>0.00020000000000000001</v>
      </c>
      <c r="R393" s="208">
        <f>Q393*H393</f>
        <v>0.00020000000000000001</v>
      </c>
      <c r="S393" s="208">
        <v>0</v>
      </c>
      <c r="T393" s="209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0" t="s">
        <v>377</v>
      </c>
      <c r="AT393" s="210" t="s">
        <v>208</v>
      </c>
      <c r="AU393" s="210" t="s">
        <v>79</v>
      </c>
      <c r="AY393" s="19" t="s">
        <v>124</v>
      </c>
      <c r="BE393" s="211">
        <f>IF(N393="základní",J393,0)</f>
        <v>0</v>
      </c>
      <c r="BF393" s="211">
        <f>IF(N393="snížená",J393,0)</f>
        <v>0</v>
      </c>
      <c r="BG393" s="211">
        <f>IF(N393="zákl. přenesená",J393,0)</f>
        <v>0</v>
      </c>
      <c r="BH393" s="211">
        <f>IF(N393="sníž. přenesená",J393,0)</f>
        <v>0</v>
      </c>
      <c r="BI393" s="211">
        <f>IF(N393="nulová",J393,0)</f>
        <v>0</v>
      </c>
      <c r="BJ393" s="19" t="s">
        <v>77</v>
      </c>
      <c r="BK393" s="211">
        <f>ROUND(I393*H393,2)</f>
        <v>0</v>
      </c>
      <c r="BL393" s="19" t="s">
        <v>237</v>
      </c>
      <c r="BM393" s="210" t="s">
        <v>473</v>
      </c>
    </row>
    <row r="394" s="2" customFormat="1">
      <c r="A394" s="40"/>
      <c r="B394" s="41"/>
      <c r="C394" s="42"/>
      <c r="D394" s="212" t="s">
        <v>133</v>
      </c>
      <c r="E394" s="42"/>
      <c r="F394" s="213" t="s">
        <v>472</v>
      </c>
      <c r="G394" s="42"/>
      <c r="H394" s="42"/>
      <c r="I394" s="214"/>
      <c r="J394" s="42"/>
      <c r="K394" s="42"/>
      <c r="L394" s="46"/>
      <c r="M394" s="215"/>
      <c r="N394" s="216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133</v>
      </c>
      <c r="AU394" s="19" t="s">
        <v>79</v>
      </c>
    </row>
    <row r="395" s="2" customFormat="1" ht="16.5" customHeight="1">
      <c r="A395" s="40"/>
      <c r="B395" s="41"/>
      <c r="C395" s="251" t="s">
        <v>474</v>
      </c>
      <c r="D395" s="251" t="s">
        <v>208</v>
      </c>
      <c r="E395" s="252" t="s">
        <v>475</v>
      </c>
      <c r="F395" s="253" t="s">
        <v>476</v>
      </c>
      <c r="G395" s="254" t="s">
        <v>466</v>
      </c>
      <c r="H395" s="255">
        <v>1</v>
      </c>
      <c r="I395" s="256"/>
      <c r="J395" s="257">
        <f>ROUND(I395*H395,2)</f>
        <v>0</v>
      </c>
      <c r="K395" s="253" t="s">
        <v>477</v>
      </c>
      <c r="L395" s="258"/>
      <c r="M395" s="259" t="s">
        <v>19</v>
      </c>
      <c r="N395" s="260" t="s">
        <v>43</v>
      </c>
      <c r="O395" s="86"/>
      <c r="P395" s="208">
        <f>O395*H395</f>
        <v>0</v>
      </c>
      <c r="Q395" s="208">
        <v>0.00051999999999999995</v>
      </c>
      <c r="R395" s="208">
        <f>Q395*H395</f>
        <v>0.00051999999999999995</v>
      </c>
      <c r="S395" s="208">
        <v>0</v>
      </c>
      <c r="T395" s="209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0" t="s">
        <v>377</v>
      </c>
      <c r="AT395" s="210" t="s">
        <v>208</v>
      </c>
      <c r="AU395" s="210" t="s">
        <v>79</v>
      </c>
      <c r="AY395" s="19" t="s">
        <v>124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19" t="s">
        <v>77</v>
      </c>
      <c r="BK395" s="211">
        <f>ROUND(I395*H395,2)</f>
        <v>0</v>
      </c>
      <c r="BL395" s="19" t="s">
        <v>237</v>
      </c>
      <c r="BM395" s="210" t="s">
        <v>478</v>
      </c>
    </row>
    <row r="396" s="2" customFormat="1">
      <c r="A396" s="40"/>
      <c r="B396" s="41"/>
      <c r="C396" s="42"/>
      <c r="D396" s="212" t="s">
        <v>133</v>
      </c>
      <c r="E396" s="42"/>
      <c r="F396" s="213" t="s">
        <v>476</v>
      </c>
      <c r="G396" s="42"/>
      <c r="H396" s="42"/>
      <c r="I396" s="214"/>
      <c r="J396" s="42"/>
      <c r="K396" s="42"/>
      <c r="L396" s="46"/>
      <c r="M396" s="215"/>
      <c r="N396" s="216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133</v>
      </c>
      <c r="AU396" s="19" t="s">
        <v>79</v>
      </c>
    </row>
    <row r="397" s="2" customFormat="1" ht="16.5" customHeight="1">
      <c r="A397" s="40"/>
      <c r="B397" s="41"/>
      <c r="C397" s="251" t="s">
        <v>479</v>
      </c>
      <c r="D397" s="251" t="s">
        <v>208</v>
      </c>
      <c r="E397" s="252" t="s">
        <v>480</v>
      </c>
      <c r="F397" s="253" t="s">
        <v>481</v>
      </c>
      <c r="G397" s="254" t="s">
        <v>466</v>
      </c>
      <c r="H397" s="255">
        <v>1</v>
      </c>
      <c r="I397" s="256"/>
      <c r="J397" s="257">
        <f>ROUND(I397*H397,2)</f>
        <v>0</v>
      </c>
      <c r="K397" s="253" t="s">
        <v>477</v>
      </c>
      <c r="L397" s="258"/>
      <c r="M397" s="259" t="s">
        <v>19</v>
      </c>
      <c r="N397" s="260" t="s">
        <v>43</v>
      </c>
      <c r="O397" s="86"/>
      <c r="P397" s="208">
        <f>O397*H397</f>
        <v>0</v>
      </c>
      <c r="Q397" s="208">
        <v>0.00066</v>
      </c>
      <c r="R397" s="208">
        <f>Q397*H397</f>
        <v>0.00066</v>
      </c>
      <c r="S397" s="208">
        <v>0</v>
      </c>
      <c r="T397" s="209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0" t="s">
        <v>377</v>
      </c>
      <c r="AT397" s="210" t="s">
        <v>208</v>
      </c>
      <c r="AU397" s="210" t="s">
        <v>79</v>
      </c>
      <c r="AY397" s="19" t="s">
        <v>124</v>
      </c>
      <c r="BE397" s="211">
        <f>IF(N397="základní",J397,0)</f>
        <v>0</v>
      </c>
      <c r="BF397" s="211">
        <f>IF(N397="snížená",J397,0)</f>
        <v>0</v>
      </c>
      <c r="BG397" s="211">
        <f>IF(N397="zákl. přenesená",J397,0)</f>
        <v>0</v>
      </c>
      <c r="BH397" s="211">
        <f>IF(N397="sníž. přenesená",J397,0)</f>
        <v>0</v>
      </c>
      <c r="BI397" s="211">
        <f>IF(N397="nulová",J397,0)</f>
        <v>0</v>
      </c>
      <c r="BJ397" s="19" t="s">
        <v>77</v>
      </c>
      <c r="BK397" s="211">
        <f>ROUND(I397*H397,2)</f>
        <v>0</v>
      </c>
      <c r="BL397" s="19" t="s">
        <v>237</v>
      </c>
      <c r="BM397" s="210" t="s">
        <v>482</v>
      </c>
    </row>
    <row r="398" s="2" customFormat="1">
      <c r="A398" s="40"/>
      <c r="B398" s="41"/>
      <c r="C398" s="42"/>
      <c r="D398" s="212" t="s">
        <v>133</v>
      </c>
      <c r="E398" s="42"/>
      <c r="F398" s="213" t="s">
        <v>481</v>
      </c>
      <c r="G398" s="42"/>
      <c r="H398" s="42"/>
      <c r="I398" s="214"/>
      <c r="J398" s="42"/>
      <c r="K398" s="42"/>
      <c r="L398" s="46"/>
      <c r="M398" s="215"/>
      <c r="N398" s="216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133</v>
      </c>
      <c r="AU398" s="19" t="s">
        <v>79</v>
      </c>
    </row>
    <row r="399" s="2" customFormat="1" ht="24.15" customHeight="1">
      <c r="A399" s="40"/>
      <c r="B399" s="41"/>
      <c r="C399" s="199" t="s">
        <v>483</v>
      </c>
      <c r="D399" s="199" t="s">
        <v>126</v>
      </c>
      <c r="E399" s="200" t="s">
        <v>484</v>
      </c>
      <c r="F399" s="201" t="s">
        <v>485</v>
      </c>
      <c r="G399" s="202" t="s">
        <v>466</v>
      </c>
      <c r="H399" s="203">
        <v>4</v>
      </c>
      <c r="I399" s="204"/>
      <c r="J399" s="205">
        <f>ROUND(I399*H399,2)</f>
        <v>0</v>
      </c>
      <c r="K399" s="201" t="s">
        <v>130</v>
      </c>
      <c r="L399" s="46"/>
      <c r="M399" s="206" t="s">
        <v>19</v>
      </c>
      <c r="N399" s="207" t="s">
        <v>43</v>
      </c>
      <c r="O399" s="86"/>
      <c r="P399" s="208">
        <f>O399*H399</f>
        <v>0</v>
      </c>
      <c r="Q399" s="208">
        <v>0</v>
      </c>
      <c r="R399" s="208">
        <f>Q399*H399</f>
        <v>0</v>
      </c>
      <c r="S399" s="208">
        <v>0</v>
      </c>
      <c r="T399" s="209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0" t="s">
        <v>237</v>
      </c>
      <c r="AT399" s="210" t="s">
        <v>126</v>
      </c>
      <c r="AU399" s="210" t="s">
        <v>79</v>
      </c>
      <c r="AY399" s="19" t="s">
        <v>124</v>
      </c>
      <c r="BE399" s="211">
        <f>IF(N399="základní",J399,0)</f>
        <v>0</v>
      </c>
      <c r="BF399" s="211">
        <f>IF(N399="snížená",J399,0)</f>
        <v>0</v>
      </c>
      <c r="BG399" s="211">
        <f>IF(N399="zákl. přenesená",J399,0)</f>
        <v>0</v>
      </c>
      <c r="BH399" s="211">
        <f>IF(N399="sníž. přenesená",J399,0)</f>
        <v>0</v>
      </c>
      <c r="BI399" s="211">
        <f>IF(N399="nulová",J399,0)</f>
        <v>0</v>
      </c>
      <c r="BJ399" s="19" t="s">
        <v>77</v>
      </c>
      <c r="BK399" s="211">
        <f>ROUND(I399*H399,2)</f>
        <v>0</v>
      </c>
      <c r="BL399" s="19" t="s">
        <v>237</v>
      </c>
      <c r="BM399" s="210" t="s">
        <v>486</v>
      </c>
    </row>
    <row r="400" s="2" customFormat="1">
      <c r="A400" s="40"/>
      <c r="B400" s="41"/>
      <c r="C400" s="42"/>
      <c r="D400" s="212" t="s">
        <v>133</v>
      </c>
      <c r="E400" s="42"/>
      <c r="F400" s="213" t="s">
        <v>487</v>
      </c>
      <c r="G400" s="42"/>
      <c r="H400" s="42"/>
      <c r="I400" s="214"/>
      <c r="J400" s="42"/>
      <c r="K400" s="42"/>
      <c r="L400" s="46"/>
      <c r="M400" s="215"/>
      <c r="N400" s="216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133</v>
      </c>
      <c r="AU400" s="19" t="s">
        <v>79</v>
      </c>
    </row>
    <row r="401" s="2" customFormat="1">
      <c r="A401" s="40"/>
      <c r="B401" s="41"/>
      <c r="C401" s="42"/>
      <c r="D401" s="217" t="s">
        <v>135</v>
      </c>
      <c r="E401" s="42"/>
      <c r="F401" s="218" t="s">
        <v>488</v>
      </c>
      <c r="G401" s="42"/>
      <c r="H401" s="42"/>
      <c r="I401" s="214"/>
      <c r="J401" s="42"/>
      <c r="K401" s="42"/>
      <c r="L401" s="46"/>
      <c r="M401" s="215"/>
      <c r="N401" s="216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135</v>
      </c>
      <c r="AU401" s="19" t="s">
        <v>79</v>
      </c>
    </row>
    <row r="402" s="2" customFormat="1" ht="16.5" customHeight="1">
      <c r="A402" s="40"/>
      <c r="B402" s="41"/>
      <c r="C402" s="251" t="s">
        <v>489</v>
      </c>
      <c r="D402" s="251" t="s">
        <v>208</v>
      </c>
      <c r="E402" s="252" t="s">
        <v>490</v>
      </c>
      <c r="F402" s="253" t="s">
        <v>491</v>
      </c>
      <c r="G402" s="254" t="s">
        <v>264</v>
      </c>
      <c r="H402" s="255">
        <v>0.80000000000000004</v>
      </c>
      <c r="I402" s="256"/>
      <c r="J402" s="257">
        <f>ROUND(I402*H402,2)</f>
        <v>0</v>
      </c>
      <c r="K402" s="253" t="s">
        <v>130</v>
      </c>
      <c r="L402" s="258"/>
      <c r="M402" s="259" t="s">
        <v>19</v>
      </c>
      <c r="N402" s="260" t="s">
        <v>43</v>
      </c>
      <c r="O402" s="86"/>
      <c r="P402" s="208">
        <f>O402*H402</f>
        <v>0</v>
      </c>
      <c r="Q402" s="208">
        <v>0.021559999999999999</v>
      </c>
      <c r="R402" s="208">
        <f>Q402*H402</f>
        <v>0.017247999999999999</v>
      </c>
      <c r="S402" s="208">
        <v>0</v>
      </c>
      <c r="T402" s="209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0" t="s">
        <v>377</v>
      </c>
      <c r="AT402" s="210" t="s">
        <v>208</v>
      </c>
      <c r="AU402" s="210" t="s">
        <v>79</v>
      </c>
      <c r="AY402" s="19" t="s">
        <v>124</v>
      </c>
      <c r="BE402" s="211">
        <f>IF(N402="základní",J402,0)</f>
        <v>0</v>
      </c>
      <c r="BF402" s="211">
        <f>IF(N402="snížená",J402,0)</f>
        <v>0</v>
      </c>
      <c r="BG402" s="211">
        <f>IF(N402="zákl. přenesená",J402,0)</f>
        <v>0</v>
      </c>
      <c r="BH402" s="211">
        <f>IF(N402="sníž. přenesená",J402,0)</f>
        <v>0</v>
      </c>
      <c r="BI402" s="211">
        <f>IF(N402="nulová",J402,0)</f>
        <v>0</v>
      </c>
      <c r="BJ402" s="19" t="s">
        <v>77</v>
      </c>
      <c r="BK402" s="211">
        <f>ROUND(I402*H402,2)</f>
        <v>0</v>
      </c>
      <c r="BL402" s="19" t="s">
        <v>237</v>
      </c>
      <c r="BM402" s="210" t="s">
        <v>492</v>
      </c>
    </row>
    <row r="403" s="2" customFormat="1">
      <c r="A403" s="40"/>
      <c r="B403" s="41"/>
      <c r="C403" s="42"/>
      <c r="D403" s="212" t="s">
        <v>133</v>
      </c>
      <c r="E403" s="42"/>
      <c r="F403" s="213" t="s">
        <v>491</v>
      </c>
      <c r="G403" s="42"/>
      <c r="H403" s="42"/>
      <c r="I403" s="214"/>
      <c r="J403" s="42"/>
      <c r="K403" s="42"/>
      <c r="L403" s="46"/>
      <c r="M403" s="215"/>
      <c r="N403" s="216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133</v>
      </c>
      <c r="AU403" s="19" t="s">
        <v>79</v>
      </c>
    </row>
    <row r="404" s="13" customFormat="1">
      <c r="A404" s="13"/>
      <c r="B404" s="219"/>
      <c r="C404" s="220"/>
      <c r="D404" s="212" t="s">
        <v>137</v>
      </c>
      <c r="E404" s="221" t="s">
        <v>19</v>
      </c>
      <c r="F404" s="222" t="s">
        <v>493</v>
      </c>
      <c r="G404" s="220"/>
      <c r="H404" s="223">
        <v>0.80000000000000004</v>
      </c>
      <c r="I404" s="224"/>
      <c r="J404" s="220"/>
      <c r="K404" s="220"/>
      <c r="L404" s="225"/>
      <c r="M404" s="226"/>
      <c r="N404" s="227"/>
      <c r="O404" s="227"/>
      <c r="P404" s="227"/>
      <c r="Q404" s="227"/>
      <c r="R404" s="227"/>
      <c r="S404" s="227"/>
      <c r="T404" s="22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29" t="s">
        <v>137</v>
      </c>
      <c r="AU404" s="229" t="s">
        <v>79</v>
      </c>
      <c r="AV404" s="13" t="s">
        <v>79</v>
      </c>
      <c r="AW404" s="13" t="s">
        <v>33</v>
      </c>
      <c r="AX404" s="13" t="s">
        <v>77</v>
      </c>
      <c r="AY404" s="229" t="s">
        <v>124</v>
      </c>
    </row>
    <row r="405" s="12" customFormat="1" ht="22.8" customHeight="1">
      <c r="A405" s="12"/>
      <c r="B405" s="183"/>
      <c r="C405" s="184"/>
      <c r="D405" s="185" t="s">
        <v>71</v>
      </c>
      <c r="E405" s="197" t="s">
        <v>189</v>
      </c>
      <c r="F405" s="197" t="s">
        <v>494</v>
      </c>
      <c r="G405" s="184"/>
      <c r="H405" s="184"/>
      <c r="I405" s="187"/>
      <c r="J405" s="198">
        <f>BK405</f>
        <v>0</v>
      </c>
      <c r="K405" s="184"/>
      <c r="L405" s="189"/>
      <c r="M405" s="190"/>
      <c r="N405" s="191"/>
      <c r="O405" s="191"/>
      <c r="P405" s="192">
        <f>SUM(P406:P496)</f>
        <v>0</v>
      </c>
      <c r="Q405" s="191"/>
      <c r="R405" s="192">
        <f>SUM(R406:R496)</f>
        <v>4.8958964399999996</v>
      </c>
      <c r="S405" s="191"/>
      <c r="T405" s="193">
        <f>SUM(T406:T496)</f>
        <v>72.557200000000009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194" t="s">
        <v>77</v>
      </c>
      <c r="AT405" s="195" t="s">
        <v>71</v>
      </c>
      <c r="AU405" s="195" t="s">
        <v>77</v>
      </c>
      <c r="AY405" s="194" t="s">
        <v>124</v>
      </c>
      <c r="BK405" s="196">
        <f>SUM(BK406:BK496)</f>
        <v>0</v>
      </c>
    </row>
    <row r="406" s="2" customFormat="1" ht="33" customHeight="1">
      <c r="A406" s="40"/>
      <c r="B406" s="41"/>
      <c r="C406" s="199" t="s">
        <v>495</v>
      </c>
      <c r="D406" s="199" t="s">
        <v>126</v>
      </c>
      <c r="E406" s="200" t="s">
        <v>496</v>
      </c>
      <c r="F406" s="201" t="s">
        <v>497</v>
      </c>
      <c r="G406" s="202" t="s">
        <v>264</v>
      </c>
      <c r="H406" s="203">
        <v>15.1</v>
      </c>
      <c r="I406" s="204"/>
      <c r="J406" s="205">
        <f>ROUND(I406*H406,2)</f>
        <v>0</v>
      </c>
      <c r="K406" s="201" t="s">
        <v>130</v>
      </c>
      <c r="L406" s="46"/>
      <c r="M406" s="206" t="s">
        <v>19</v>
      </c>
      <c r="N406" s="207" t="s">
        <v>43</v>
      </c>
      <c r="O406" s="86"/>
      <c r="P406" s="208">
        <f>O406*H406</f>
        <v>0</v>
      </c>
      <c r="Q406" s="208">
        <v>0.14041999999999999</v>
      </c>
      <c r="R406" s="208">
        <f>Q406*H406</f>
        <v>2.1203419999999999</v>
      </c>
      <c r="S406" s="208">
        <v>0</v>
      </c>
      <c r="T406" s="209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0" t="s">
        <v>131</v>
      </c>
      <c r="AT406" s="210" t="s">
        <v>126</v>
      </c>
      <c r="AU406" s="210" t="s">
        <v>79</v>
      </c>
      <c r="AY406" s="19" t="s">
        <v>124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19" t="s">
        <v>77</v>
      </c>
      <c r="BK406" s="211">
        <f>ROUND(I406*H406,2)</f>
        <v>0</v>
      </c>
      <c r="BL406" s="19" t="s">
        <v>131</v>
      </c>
      <c r="BM406" s="210" t="s">
        <v>498</v>
      </c>
    </row>
    <row r="407" s="2" customFormat="1">
      <c r="A407" s="40"/>
      <c r="B407" s="41"/>
      <c r="C407" s="42"/>
      <c r="D407" s="212" t="s">
        <v>133</v>
      </c>
      <c r="E407" s="42"/>
      <c r="F407" s="213" t="s">
        <v>499</v>
      </c>
      <c r="G407" s="42"/>
      <c r="H407" s="42"/>
      <c r="I407" s="214"/>
      <c r="J407" s="42"/>
      <c r="K407" s="42"/>
      <c r="L407" s="46"/>
      <c r="M407" s="215"/>
      <c r="N407" s="216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133</v>
      </c>
      <c r="AU407" s="19" t="s">
        <v>79</v>
      </c>
    </row>
    <row r="408" s="2" customFormat="1">
      <c r="A408" s="40"/>
      <c r="B408" s="41"/>
      <c r="C408" s="42"/>
      <c r="D408" s="217" t="s">
        <v>135</v>
      </c>
      <c r="E408" s="42"/>
      <c r="F408" s="218" t="s">
        <v>500</v>
      </c>
      <c r="G408" s="42"/>
      <c r="H408" s="42"/>
      <c r="I408" s="214"/>
      <c r="J408" s="42"/>
      <c r="K408" s="42"/>
      <c r="L408" s="46"/>
      <c r="M408" s="215"/>
      <c r="N408" s="216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135</v>
      </c>
      <c r="AU408" s="19" t="s">
        <v>79</v>
      </c>
    </row>
    <row r="409" s="2" customFormat="1" ht="16.5" customHeight="1">
      <c r="A409" s="40"/>
      <c r="B409" s="41"/>
      <c r="C409" s="251" t="s">
        <v>501</v>
      </c>
      <c r="D409" s="251" t="s">
        <v>208</v>
      </c>
      <c r="E409" s="252" t="s">
        <v>502</v>
      </c>
      <c r="F409" s="253" t="s">
        <v>503</v>
      </c>
      <c r="G409" s="254" t="s">
        <v>264</v>
      </c>
      <c r="H409" s="255">
        <v>15.401999999999999</v>
      </c>
      <c r="I409" s="256"/>
      <c r="J409" s="257">
        <f>ROUND(I409*H409,2)</f>
        <v>0</v>
      </c>
      <c r="K409" s="253" t="s">
        <v>130</v>
      </c>
      <c r="L409" s="258"/>
      <c r="M409" s="259" t="s">
        <v>19</v>
      </c>
      <c r="N409" s="260" t="s">
        <v>43</v>
      </c>
      <c r="O409" s="86"/>
      <c r="P409" s="208">
        <f>O409*H409</f>
        <v>0</v>
      </c>
      <c r="Q409" s="208">
        <v>0.044999999999999998</v>
      </c>
      <c r="R409" s="208">
        <f>Q409*H409</f>
        <v>0.69308999999999998</v>
      </c>
      <c r="S409" s="208">
        <v>0</v>
      </c>
      <c r="T409" s="209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0" t="s">
        <v>180</v>
      </c>
      <c r="AT409" s="210" t="s">
        <v>208</v>
      </c>
      <c r="AU409" s="210" t="s">
        <v>79</v>
      </c>
      <c r="AY409" s="19" t="s">
        <v>124</v>
      </c>
      <c r="BE409" s="211">
        <f>IF(N409="základní",J409,0)</f>
        <v>0</v>
      </c>
      <c r="BF409" s="211">
        <f>IF(N409="snížená",J409,0)</f>
        <v>0</v>
      </c>
      <c r="BG409" s="211">
        <f>IF(N409="zákl. přenesená",J409,0)</f>
        <v>0</v>
      </c>
      <c r="BH409" s="211">
        <f>IF(N409="sníž. přenesená",J409,0)</f>
        <v>0</v>
      </c>
      <c r="BI409" s="211">
        <f>IF(N409="nulová",J409,0)</f>
        <v>0</v>
      </c>
      <c r="BJ409" s="19" t="s">
        <v>77</v>
      </c>
      <c r="BK409" s="211">
        <f>ROUND(I409*H409,2)</f>
        <v>0</v>
      </c>
      <c r="BL409" s="19" t="s">
        <v>131</v>
      </c>
      <c r="BM409" s="210" t="s">
        <v>504</v>
      </c>
    </row>
    <row r="410" s="2" customFormat="1">
      <c r="A410" s="40"/>
      <c r="B410" s="41"/>
      <c r="C410" s="42"/>
      <c r="D410" s="212" t="s">
        <v>133</v>
      </c>
      <c r="E410" s="42"/>
      <c r="F410" s="213" t="s">
        <v>503</v>
      </c>
      <c r="G410" s="42"/>
      <c r="H410" s="42"/>
      <c r="I410" s="214"/>
      <c r="J410" s="42"/>
      <c r="K410" s="42"/>
      <c r="L410" s="46"/>
      <c r="M410" s="215"/>
      <c r="N410" s="216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133</v>
      </c>
      <c r="AU410" s="19" t="s">
        <v>79</v>
      </c>
    </row>
    <row r="411" s="13" customFormat="1">
      <c r="A411" s="13"/>
      <c r="B411" s="219"/>
      <c r="C411" s="220"/>
      <c r="D411" s="212" t="s">
        <v>137</v>
      </c>
      <c r="E411" s="221" t="s">
        <v>19</v>
      </c>
      <c r="F411" s="222" t="s">
        <v>505</v>
      </c>
      <c r="G411" s="220"/>
      <c r="H411" s="223">
        <v>15.1</v>
      </c>
      <c r="I411" s="224"/>
      <c r="J411" s="220"/>
      <c r="K411" s="220"/>
      <c r="L411" s="225"/>
      <c r="M411" s="226"/>
      <c r="N411" s="227"/>
      <c r="O411" s="227"/>
      <c r="P411" s="227"/>
      <c r="Q411" s="227"/>
      <c r="R411" s="227"/>
      <c r="S411" s="227"/>
      <c r="T411" s="228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29" t="s">
        <v>137</v>
      </c>
      <c r="AU411" s="229" t="s">
        <v>79</v>
      </c>
      <c r="AV411" s="13" t="s">
        <v>79</v>
      </c>
      <c r="AW411" s="13" t="s">
        <v>33</v>
      </c>
      <c r="AX411" s="13" t="s">
        <v>77</v>
      </c>
      <c r="AY411" s="229" t="s">
        <v>124</v>
      </c>
    </row>
    <row r="412" s="13" customFormat="1">
      <c r="A412" s="13"/>
      <c r="B412" s="219"/>
      <c r="C412" s="220"/>
      <c r="D412" s="212" t="s">
        <v>137</v>
      </c>
      <c r="E412" s="220"/>
      <c r="F412" s="222" t="s">
        <v>506</v>
      </c>
      <c r="G412" s="220"/>
      <c r="H412" s="223">
        <v>15.401999999999999</v>
      </c>
      <c r="I412" s="224"/>
      <c r="J412" s="220"/>
      <c r="K412" s="220"/>
      <c r="L412" s="225"/>
      <c r="M412" s="226"/>
      <c r="N412" s="227"/>
      <c r="O412" s="227"/>
      <c r="P412" s="227"/>
      <c r="Q412" s="227"/>
      <c r="R412" s="227"/>
      <c r="S412" s="227"/>
      <c r="T412" s="22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29" t="s">
        <v>137</v>
      </c>
      <c r="AU412" s="229" t="s">
        <v>79</v>
      </c>
      <c r="AV412" s="13" t="s">
        <v>79</v>
      </c>
      <c r="AW412" s="13" t="s">
        <v>4</v>
      </c>
      <c r="AX412" s="13" t="s">
        <v>77</v>
      </c>
      <c r="AY412" s="229" t="s">
        <v>124</v>
      </c>
    </row>
    <row r="413" s="2" customFormat="1" ht="24.15" customHeight="1">
      <c r="A413" s="40"/>
      <c r="B413" s="41"/>
      <c r="C413" s="199" t="s">
        <v>507</v>
      </c>
      <c r="D413" s="199" t="s">
        <v>126</v>
      </c>
      <c r="E413" s="200" t="s">
        <v>508</v>
      </c>
      <c r="F413" s="201" t="s">
        <v>509</v>
      </c>
      <c r="G413" s="202" t="s">
        <v>143</v>
      </c>
      <c r="H413" s="203">
        <v>0.90600000000000003</v>
      </c>
      <c r="I413" s="204"/>
      <c r="J413" s="205">
        <f>ROUND(I413*H413,2)</f>
        <v>0</v>
      </c>
      <c r="K413" s="201" t="s">
        <v>130</v>
      </c>
      <c r="L413" s="46"/>
      <c r="M413" s="206" t="s">
        <v>19</v>
      </c>
      <c r="N413" s="207" t="s">
        <v>43</v>
      </c>
      <c r="O413" s="86"/>
      <c r="P413" s="208">
        <f>O413*H413</f>
        <v>0</v>
      </c>
      <c r="Q413" s="208">
        <v>2.2563399999999998</v>
      </c>
      <c r="R413" s="208">
        <f>Q413*H413</f>
        <v>2.0442440399999997</v>
      </c>
      <c r="S413" s="208">
        <v>0</v>
      </c>
      <c r="T413" s="209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0" t="s">
        <v>131</v>
      </c>
      <c r="AT413" s="210" t="s">
        <v>126</v>
      </c>
      <c r="AU413" s="210" t="s">
        <v>79</v>
      </c>
      <c r="AY413" s="19" t="s">
        <v>124</v>
      </c>
      <c r="BE413" s="211">
        <f>IF(N413="základní",J413,0)</f>
        <v>0</v>
      </c>
      <c r="BF413" s="211">
        <f>IF(N413="snížená",J413,0)</f>
        <v>0</v>
      </c>
      <c r="BG413" s="211">
        <f>IF(N413="zákl. přenesená",J413,0)</f>
        <v>0</v>
      </c>
      <c r="BH413" s="211">
        <f>IF(N413="sníž. přenesená",J413,0)</f>
        <v>0</v>
      </c>
      <c r="BI413" s="211">
        <f>IF(N413="nulová",J413,0)</f>
        <v>0</v>
      </c>
      <c r="BJ413" s="19" t="s">
        <v>77</v>
      </c>
      <c r="BK413" s="211">
        <f>ROUND(I413*H413,2)</f>
        <v>0</v>
      </c>
      <c r="BL413" s="19" t="s">
        <v>131</v>
      </c>
      <c r="BM413" s="210" t="s">
        <v>510</v>
      </c>
    </row>
    <row r="414" s="2" customFormat="1">
      <c r="A414" s="40"/>
      <c r="B414" s="41"/>
      <c r="C414" s="42"/>
      <c r="D414" s="212" t="s">
        <v>133</v>
      </c>
      <c r="E414" s="42"/>
      <c r="F414" s="213" t="s">
        <v>509</v>
      </c>
      <c r="G414" s="42"/>
      <c r="H414" s="42"/>
      <c r="I414" s="214"/>
      <c r="J414" s="42"/>
      <c r="K414" s="42"/>
      <c r="L414" s="46"/>
      <c r="M414" s="215"/>
      <c r="N414" s="216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133</v>
      </c>
      <c r="AU414" s="19" t="s">
        <v>79</v>
      </c>
    </row>
    <row r="415" s="2" customFormat="1">
      <c r="A415" s="40"/>
      <c r="B415" s="41"/>
      <c r="C415" s="42"/>
      <c r="D415" s="217" t="s">
        <v>135</v>
      </c>
      <c r="E415" s="42"/>
      <c r="F415" s="218" t="s">
        <v>511</v>
      </c>
      <c r="G415" s="42"/>
      <c r="H415" s="42"/>
      <c r="I415" s="214"/>
      <c r="J415" s="42"/>
      <c r="K415" s="42"/>
      <c r="L415" s="46"/>
      <c r="M415" s="215"/>
      <c r="N415" s="216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135</v>
      </c>
      <c r="AU415" s="19" t="s">
        <v>79</v>
      </c>
    </row>
    <row r="416" s="13" customFormat="1">
      <c r="A416" s="13"/>
      <c r="B416" s="219"/>
      <c r="C416" s="220"/>
      <c r="D416" s="212" t="s">
        <v>137</v>
      </c>
      <c r="E416" s="221" t="s">
        <v>19</v>
      </c>
      <c r="F416" s="222" t="s">
        <v>512</v>
      </c>
      <c r="G416" s="220"/>
      <c r="H416" s="223">
        <v>0.90600000000000003</v>
      </c>
      <c r="I416" s="224"/>
      <c r="J416" s="220"/>
      <c r="K416" s="220"/>
      <c r="L416" s="225"/>
      <c r="M416" s="226"/>
      <c r="N416" s="227"/>
      <c r="O416" s="227"/>
      <c r="P416" s="227"/>
      <c r="Q416" s="227"/>
      <c r="R416" s="227"/>
      <c r="S416" s="227"/>
      <c r="T416" s="228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29" t="s">
        <v>137</v>
      </c>
      <c r="AU416" s="229" t="s">
        <v>79</v>
      </c>
      <c r="AV416" s="13" t="s">
        <v>79</v>
      </c>
      <c r="AW416" s="13" t="s">
        <v>33</v>
      </c>
      <c r="AX416" s="13" t="s">
        <v>72</v>
      </c>
      <c r="AY416" s="229" t="s">
        <v>124</v>
      </c>
    </row>
    <row r="417" s="14" customFormat="1">
      <c r="A417" s="14"/>
      <c r="B417" s="230"/>
      <c r="C417" s="231"/>
      <c r="D417" s="212" t="s">
        <v>137</v>
      </c>
      <c r="E417" s="232" t="s">
        <v>19</v>
      </c>
      <c r="F417" s="233" t="s">
        <v>140</v>
      </c>
      <c r="G417" s="231"/>
      <c r="H417" s="234">
        <v>0.90600000000000003</v>
      </c>
      <c r="I417" s="235"/>
      <c r="J417" s="231"/>
      <c r="K417" s="231"/>
      <c r="L417" s="236"/>
      <c r="M417" s="237"/>
      <c r="N417" s="238"/>
      <c r="O417" s="238"/>
      <c r="P417" s="238"/>
      <c r="Q417" s="238"/>
      <c r="R417" s="238"/>
      <c r="S417" s="238"/>
      <c r="T417" s="23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0" t="s">
        <v>137</v>
      </c>
      <c r="AU417" s="240" t="s">
        <v>79</v>
      </c>
      <c r="AV417" s="14" t="s">
        <v>131</v>
      </c>
      <c r="AW417" s="14" t="s">
        <v>33</v>
      </c>
      <c r="AX417" s="14" t="s">
        <v>77</v>
      </c>
      <c r="AY417" s="240" t="s">
        <v>124</v>
      </c>
    </row>
    <row r="418" s="2" customFormat="1" ht="24.15" customHeight="1">
      <c r="A418" s="40"/>
      <c r="B418" s="41"/>
      <c r="C418" s="199" t="s">
        <v>513</v>
      </c>
      <c r="D418" s="199" t="s">
        <v>126</v>
      </c>
      <c r="E418" s="200" t="s">
        <v>514</v>
      </c>
      <c r="F418" s="201" t="s">
        <v>515</v>
      </c>
      <c r="G418" s="202" t="s">
        <v>129</v>
      </c>
      <c r="H418" s="203">
        <v>81.319999999999993</v>
      </c>
      <c r="I418" s="204"/>
      <c r="J418" s="205">
        <f>ROUND(I418*H418,2)</f>
        <v>0</v>
      </c>
      <c r="K418" s="201" t="s">
        <v>130</v>
      </c>
      <c r="L418" s="46"/>
      <c r="M418" s="206" t="s">
        <v>19</v>
      </c>
      <c r="N418" s="207" t="s">
        <v>43</v>
      </c>
      <c r="O418" s="86"/>
      <c r="P418" s="208">
        <f>O418*H418</f>
        <v>0</v>
      </c>
      <c r="Q418" s="208">
        <v>0.00046999999999999999</v>
      </c>
      <c r="R418" s="208">
        <f>Q418*H418</f>
        <v>0.038220399999999995</v>
      </c>
      <c r="S418" s="208">
        <v>0</v>
      </c>
      <c r="T418" s="209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0" t="s">
        <v>131</v>
      </c>
      <c r="AT418" s="210" t="s">
        <v>126</v>
      </c>
      <c r="AU418" s="210" t="s">
        <v>79</v>
      </c>
      <c r="AY418" s="19" t="s">
        <v>124</v>
      </c>
      <c r="BE418" s="211">
        <f>IF(N418="základní",J418,0)</f>
        <v>0</v>
      </c>
      <c r="BF418" s="211">
        <f>IF(N418="snížená",J418,0)</f>
        <v>0</v>
      </c>
      <c r="BG418" s="211">
        <f>IF(N418="zákl. přenesená",J418,0)</f>
        <v>0</v>
      </c>
      <c r="BH418" s="211">
        <f>IF(N418="sníž. přenesená",J418,0)</f>
        <v>0</v>
      </c>
      <c r="BI418" s="211">
        <f>IF(N418="nulová",J418,0)</f>
        <v>0</v>
      </c>
      <c r="BJ418" s="19" t="s">
        <v>77</v>
      </c>
      <c r="BK418" s="211">
        <f>ROUND(I418*H418,2)</f>
        <v>0</v>
      </c>
      <c r="BL418" s="19" t="s">
        <v>131</v>
      </c>
      <c r="BM418" s="210" t="s">
        <v>516</v>
      </c>
    </row>
    <row r="419" s="2" customFormat="1">
      <c r="A419" s="40"/>
      <c r="B419" s="41"/>
      <c r="C419" s="42"/>
      <c r="D419" s="212" t="s">
        <v>133</v>
      </c>
      <c r="E419" s="42"/>
      <c r="F419" s="213" t="s">
        <v>517</v>
      </c>
      <c r="G419" s="42"/>
      <c r="H419" s="42"/>
      <c r="I419" s="214"/>
      <c r="J419" s="42"/>
      <c r="K419" s="42"/>
      <c r="L419" s="46"/>
      <c r="M419" s="215"/>
      <c r="N419" s="216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133</v>
      </c>
      <c r="AU419" s="19" t="s">
        <v>79</v>
      </c>
    </row>
    <row r="420" s="2" customFormat="1">
      <c r="A420" s="40"/>
      <c r="B420" s="41"/>
      <c r="C420" s="42"/>
      <c r="D420" s="217" t="s">
        <v>135</v>
      </c>
      <c r="E420" s="42"/>
      <c r="F420" s="218" t="s">
        <v>518</v>
      </c>
      <c r="G420" s="42"/>
      <c r="H420" s="42"/>
      <c r="I420" s="214"/>
      <c r="J420" s="42"/>
      <c r="K420" s="42"/>
      <c r="L420" s="46"/>
      <c r="M420" s="215"/>
      <c r="N420" s="216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135</v>
      </c>
      <c r="AU420" s="19" t="s">
        <v>79</v>
      </c>
    </row>
    <row r="421" s="13" customFormat="1">
      <c r="A421" s="13"/>
      <c r="B421" s="219"/>
      <c r="C421" s="220"/>
      <c r="D421" s="212" t="s">
        <v>137</v>
      </c>
      <c r="E421" s="221" t="s">
        <v>19</v>
      </c>
      <c r="F421" s="222" t="s">
        <v>301</v>
      </c>
      <c r="G421" s="220"/>
      <c r="H421" s="223">
        <v>20.399999999999999</v>
      </c>
      <c r="I421" s="224"/>
      <c r="J421" s="220"/>
      <c r="K421" s="220"/>
      <c r="L421" s="225"/>
      <c r="M421" s="226"/>
      <c r="N421" s="227"/>
      <c r="O421" s="227"/>
      <c r="P421" s="227"/>
      <c r="Q421" s="227"/>
      <c r="R421" s="227"/>
      <c r="S421" s="227"/>
      <c r="T421" s="22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29" t="s">
        <v>137</v>
      </c>
      <c r="AU421" s="229" t="s">
        <v>79</v>
      </c>
      <c r="AV421" s="13" t="s">
        <v>79</v>
      </c>
      <c r="AW421" s="13" t="s">
        <v>33</v>
      </c>
      <c r="AX421" s="13" t="s">
        <v>72</v>
      </c>
      <c r="AY421" s="229" t="s">
        <v>124</v>
      </c>
    </row>
    <row r="422" s="13" customFormat="1">
      <c r="A422" s="13"/>
      <c r="B422" s="219"/>
      <c r="C422" s="220"/>
      <c r="D422" s="212" t="s">
        <v>137</v>
      </c>
      <c r="E422" s="221" t="s">
        <v>19</v>
      </c>
      <c r="F422" s="222" t="s">
        <v>302</v>
      </c>
      <c r="G422" s="220"/>
      <c r="H422" s="223">
        <v>60.920000000000002</v>
      </c>
      <c r="I422" s="224"/>
      <c r="J422" s="220"/>
      <c r="K422" s="220"/>
      <c r="L422" s="225"/>
      <c r="M422" s="226"/>
      <c r="N422" s="227"/>
      <c r="O422" s="227"/>
      <c r="P422" s="227"/>
      <c r="Q422" s="227"/>
      <c r="R422" s="227"/>
      <c r="S422" s="227"/>
      <c r="T422" s="22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29" t="s">
        <v>137</v>
      </c>
      <c r="AU422" s="229" t="s">
        <v>79</v>
      </c>
      <c r="AV422" s="13" t="s">
        <v>79</v>
      </c>
      <c r="AW422" s="13" t="s">
        <v>33</v>
      </c>
      <c r="AX422" s="13" t="s">
        <v>72</v>
      </c>
      <c r="AY422" s="229" t="s">
        <v>124</v>
      </c>
    </row>
    <row r="423" s="14" customFormat="1">
      <c r="A423" s="14"/>
      <c r="B423" s="230"/>
      <c r="C423" s="231"/>
      <c r="D423" s="212" t="s">
        <v>137</v>
      </c>
      <c r="E423" s="232" t="s">
        <v>19</v>
      </c>
      <c r="F423" s="233" t="s">
        <v>140</v>
      </c>
      <c r="G423" s="231"/>
      <c r="H423" s="234">
        <v>81.319999999999993</v>
      </c>
      <c r="I423" s="235"/>
      <c r="J423" s="231"/>
      <c r="K423" s="231"/>
      <c r="L423" s="236"/>
      <c r="M423" s="237"/>
      <c r="N423" s="238"/>
      <c r="O423" s="238"/>
      <c r="P423" s="238"/>
      <c r="Q423" s="238"/>
      <c r="R423" s="238"/>
      <c r="S423" s="238"/>
      <c r="T423" s="239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0" t="s">
        <v>137</v>
      </c>
      <c r="AU423" s="240" t="s">
        <v>79</v>
      </c>
      <c r="AV423" s="14" t="s">
        <v>131</v>
      </c>
      <c r="AW423" s="14" t="s">
        <v>33</v>
      </c>
      <c r="AX423" s="14" t="s">
        <v>77</v>
      </c>
      <c r="AY423" s="240" t="s">
        <v>124</v>
      </c>
    </row>
    <row r="424" s="2" customFormat="1" ht="37.8" customHeight="1">
      <c r="A424" s="40"/>
      <c r="B424" s="41"/>
      <c r="C424" s="199" t="s">
        <v>519</v>
      </c>
      <c r="D424" s="199" t="s">
        <v>126</v>
      </c>
      <c r="E424" s="200" t="s">
        <v>520</v>
      </c>
      <c r="F424" s="201" t="s">
        <v>521</v>
      </c>
      <c r="G424" s="202" t="s">
        <v>129</v>
      </c>
      <c r="H424" s="203">
        <v>817.07600000000002</v>
      </c>
      <c r="I424" s="204"/>
      <c r="J424" s="205">
        <f>ROUND(I424*H424,2)</f>
        <v>0</v>
      </c>
      <c r="K424" s="201" t="s">
        <v>130</v>
      </c>
      <c r="L424" s="46"/>
      <c r="M424" s="206" t="s">
        <v>19</v>
      </c>
      <c r="N424" s="207" t="s">
        <v>43</v>
      </c>
      <c r="O424" s="86"/>
      <c r="P424" s="208">
        <f>O424*H424</f>
        <v>0</v>
      </c>
      <c r="Q424" s="208">
        <v>0</v>
      </c>
      <c r="R424" s="208">
        <f>Q424*H424</f>
        <v>0</v>
      </c>
      <c r="S424" s="208">
        <v>0</v>
      </c>
      <c r="T424" s="209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0" t="s">
        <v>131</v>
      </c>
      <c r="AT424" s="210" t="s">
        <v>126</v>
      </c>
      <c r="AU424" s="210" t="s">
        <v>79</v>
      </c>
      <c r="AY424" s="19" t="s">
        <v>124</v>
      </c>
      <c r="BE424" s="211">
        <f>IF(N424="základní",J424,0)</f>
        <v>0</v>
      </c>
      <c r="BF424" s="211">
        <f>IF(N424="snížená",J424,0)</f>
        <v>0</v>
      </c>
      <c r="BG424" s="211">
        <f>IF(N424="zákl. přenesená",J424,0)</f>
        <v>0</v>
      </c>
      <c r="BH424" s="211">
        <f>IF(N424="sníž. přenesená",J424,0)</f>
        <v>0</v>
      </c>
      <c r="BI424" s="211">
        <f>IF(N424="nulová",J424,0)</f>
        <v>0</v>
      </c>
      <c r="BJ424" s="19" t="s">
        <v>77</v>
      </c>
      <c r="BK424" s="211">
        <f>ROUND(I424*H424,2)</f>
        <v>0</v>
      </c>
      <c r="BL424" s="19" t="s">
        <v>131</v>
      </c>
      <c r="BM424" s="210" t="s">
        <v>522</v>
      </c>
    </row>
    <row r="425" s="2" customFormat="1">
      <c r="A425" s="40"/>
      <c r="B425" s="41"/>
      <c r="C425" s="42"/>
      <c r="D425" s="212" t="s">
        <v>133</v>
      </c>
      <c r="E425" s="42"/>
      <c r="F425" s="213" t="s">
        <v>523</v>
      </c>
      <c r="G425" s="42"/>
      <c r="H425" s="42"/>
      <c r="I425" s="214"/>
      <c r="J425" s="42"/>
      <c r="K425" s="42"/>
      <c r="L425" s="46"/>
      <c r="M425" s="215"/>
      <c r="N425" s="216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133</v>
      </c>
      <c r="AU425" s="19" t="s">
        <v>79</v>
      </c>
    </row>
    <row r="426" s="2" customFormat="1">
      <c r="A426" s="40"/>
      <c r="B426" s="41"/>
      <c r="C426" s="42"/>
      <c r="D426" s="217" t="s">
        <v>135</v>
      </c>
      <c r="E426" s="42"/>
      <c r="F426" s="218" t="s">
        <v>524</v>
      </c>
      <c r="G426" s="42"/>
      <c r="H426" s="42"/>
      <c r="I426" s="214"/>
      <c r="J426" s="42"/>
      <c r="K426" s="42"/>
      <c r="L426" s="46"/>
      <c r="M426" s="215"/>
      <c r="N426" s="216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135</v>
      </c>
      <c r="AU426" s="19" t="s">
        <v>79</v>
      </c>
    </row>
    <row r="427" s="13" customFormat="1">
      <c r="A427" s="13"/>
      <c r="B427" s="219"/>
      <c r="C427" s="220"/>
      <c r="D427" s="212" t="s">
        <v>137</v>
      </c>
      <c r="E427" s="221" t="s">
        <v>19</v>
      </c>
      <c r="F427" s="222" t="s">
        <v>525</v>
      </c>
      <c r="G427" s="220"/>
      <c r="H427" s="223">
        <v>209.50800000000001</v>
      </c>
      <c r="I427" s="224"/>
      <c r="J427" s="220"/>
      <c r="K427" s="220"/>
      <c r="L427" s="225"/>
      <c r="M427" s="226"/>
      <c r="N427" s="227"/>
      <c r="O427" s="227"/>
      <c r="P427" s="227"/>
      <c r="Q427" s="227"/>
      <c r="R427" s="227"/>
      <c r="S427" s="227"/>
      <c r="T427" s="22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29" t="s">
        <v>137</v>
      </c>
      <c r="AU427" s="229" t="s">
        <v>79</v>
      </c>
      <c r="AV427" s="13" t="s">
        <v>79</v>
      </c>
      <c r="AW427" s="13" t="s">
        <v>33</v>
      </c>
      <c r="AX427" s="13" t="s">
        <v>72</v>
      </c>
      <c r="AY427" s="229" t="s">
        <v>124</v>
      </c>
    </row>
    <row r="428" s="13" customFormat="1">
      <c r="A428" s="13"/>
      <c r="B428" s="219"/>
      <c r="C428" s="220"/>
      <c r="D428" s="212" t="s">
        <v>137</v>
      </c>
      <c r="E428" s="221" t="s">
        <v>19</v>
      </c>
      <c r="F428" s="222" t="s">
        <v>526</v>
      </c>
      <c r="G428" s="220"/>
      <c r="H428" s="223">
        <v>504.96800000000002</v>
      </c>
      <c r="I428" s="224"/>
      <c r="J428" s="220"/>
      <c r="K428" s="220"/>
      <c r="L428" s="225"/>
      <c r="M428" s="226"/>
      <c r="N428" s="227"/>
      <c r="O428" s="227"/>
      <c r="P428" s="227"/>
      <c r="Q428" s="227"/>
      <c r="R428" s="227"/>
      <c r="S428" s="227"/>
      <c r="T428" s="22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29" t="s">
        <v>137</v>
      </c>
      <c r="AU428" s="229" t="s">
        <v>79</v>
      </c>
      <c r="AV428" s="13" t="s">
        <v>79</v>
      </c>
      <c r="AW428" s="13" t="s">
        <v>33</v>
      </c>
      <c r="AX428" s="13" t="s">
        <v>72</v>
      </c>
      <c r="AY428" s="229" t="s">
        <v>124</v>
      </c>
    </row>
    <row r="429" s="13" customFormat="1">
      <c r="A429" s="13"/>
      <c r="B429" s="219"/>
      <c r="C429" s="220"/>
      <c r="D429" s="212" t="s">
        <v>137</v>
      </c>
      <c r="E429" s="221" t="s">
        <v>19</v>
      </c>
      <c r="F429" s="222" t="s">
        <v>527</v>
      </c>
      <c r="G429" s="220"/>
      <c r="H429" s="223">
        <v>35.100000000000001</v>
      </c>
      <c r="I429" s="224"/>
      <c r="J429" s="220"/>
      <c r="K429" s="220"/>
      <c r="L429" s="225"/>
      <c r="M429" s="226"/>
      <c r="N429" s="227"/>
      <c r="O429" s="227"/>
      <c r="P429" s="227"/>
      <c r="Q429" s="227"/>
      <c r="R429" s="227"/>
      <c r="S429" s="227"/>
      <c r="T429" s="22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29" t="s">
        <v>137</v>
      </c>
      <c r="AU429" s="229" t="s">
        <v>79</v>
      </c>
      <c r="AV429" s="13" t="s">
        <v>79</v>
      </c>
      <c r="AW429" s="13" t="s">
        <v>33</v>
      </c>
      <c r="AX429" s="13" t="s">
        <v>72</v>
      </c>
      <c r="AY429" s="229" t="s">
        <v>124</v>
      </c>
    </row>
    <row r="430" s="13" customFormat="1">
      <c r="A430" s="13"/>
      <c r="B430" s="219"/>
      <c r="C430" s="220"/>
      <c r="D430" s="212" t="s">
        <v>137</v>
      </c>
      <c r="E430" s="221" t="s">
        <v>19</v>
      </c>
      <c r="F430" s="222" t="s">
        <v>528</v>
      </c>
      <c r="G430" s="220"/>
      <c r="H430" s="223">
        <v>67.5</v>
      </c>
      <c r="I430" s="224"/>
      <c r="J430" s="220"/>
      <c r="K430" s="220"/>
      <c r="L430" s="225"/>
      <c r="M430" s="226"/>
      <c r="N430" s="227"/>
      <c r="O430" s="227"/>
      <c r="P430" s="227"/>
      <c r="Q430" s="227"/>
      <c r="R430" s="227"/>
      <c r="S430" s="227"/>
      <c r="T430" s="22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29" t="s">
        <v>137</v>
      </c>
      <c r="AU430" s="229" t="s">
        <v>79</v>
      </c>
      <c r="AV430" s="13" t="s">
        <v>79</v>
      </c>
      <c r="AW430" s="13" t="s">
        <v>33</v>
      </c>
      <c r="AX430" s="13" t="s">
        <v>72</v>
      </c>
      <c r="AY430" s="229" t="s">
        <v>124</v>
      </c>
    </row>
    <row r="431" s="14" customFormat="1">
      <c r="A431" s="14"/>
      <c r="B431" s="230"/>
      <c r="C431" s="231"/>
      <c r="D431" s="212" t="s">
        <v>137</v>
      </c>
      <c r="E431" s="232" t="s">
        <v>19</v>
      </c>
      <c r="F431" s="233" t="s">
        <v>140</v>
      </c>
      <c r="G431" s="231"/>
      <c r="H431" s="234">
        <v>817.07600000000002</v>
      </c>
      <c r="I431" s="235"/>
      <c r="J431" s="231"/>
      <c r="K431" s="231"/>
      <c r="L431" s="236"/>
      <c r="M431" s="237"/>
      <c r="N431" s="238"/>
      <c r="O431" s="238"/>
      <c r="P431" s="238"/>
      <c r="Q431" s="238"/>
      <c r="R431" s="238"/>
      <c r="S431" s="238"/>
      <c r="T431" s="239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0" t="s">
        <v>137</v>
      </c>
      <c r="AU431" s="240" t="s">
        <v>79</v>
      </c>
      <c r="AV431" s="14" t="s">
        <v>131</v>
      </c>
      <c r="AW431" s="14" t="s">
        <v>33</v>
      </c>
      <c r="AX431" s="14" t="s">
        <v>77</v>
      </c>
      <c r="AY431" s="240" t="s">
        <v>124</v>
      </c>
    </row>
    <row r="432" s="2" customFormat="1" ht="37.8" customHeight="1">
      <c r="A432" s="40"/>
      <c r="B432" s="41"/>
      <c r="C432" s="199" t="s">
        <v>529</v>
      </c>
      <c r="D432" s="199" t="s">
        <v>126</v>
      </c>
      <c r="E432" s="200" t="s">
        <v>530</v>
      </c>
      <c r="F432" s="201" t="s">
        <v>531</v>
      </c>
      <c r="G432" s="202" t="s">
        <v>129</v>
      </c>
      <c r="H432" s="203">
        <v>65841.839999999997</v>
      </c>
      <c r="I432" s="204"/>
      <c r="J432" s="205">
        <f>ROUND(I432*H432,2)</f>
        <v>0</v>
      </c>
      <c r="K432" s="201" t="s">
        <v>130</v>
      </c>
      <c r="L432" s="46"/>
      <c r="M432" s="206" t="s">
        <v>19</v>
      </c>
      <c r="N432" s="207" t="s">
        <v>43</v>
      </c>
      <c r="O432" s="86"/>
      <c r="P432" s="208">
        <f>O432*H432</f>
        <v>0</v>
      </c>
      <c r="Q432" s="208">
        <v>0</v>
      </c>
      <c r="R432" s="208">
        <f>Q432*H432</f>
        <v>0</v>
      </c>
      <c r="S432" s="208">
        <v>0</v>
      </c>
      <c r="T432" s="209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0" t="s">
        <v>131</v>
      </c>
      <c r="AT432" s="210" t="s">
        <v>126</v>
      </c>
      <c r="AU432" s="210" t="s">
        <v>79</v>
      </c>
      <c r="AY432" s="19" t="s">
        <v>124</v>
      </c>
      <c r="BE432" s="211">
        <f>IF(N432="základní",J432,0)</f>
        <v>0</v>
      </c>
      <c r="BF432" s="211">
        <f>IF(N432="snížená",J432,0)</f>
        <v>0</v>
      </c>
      <c r="BG432" s="211">
        <f>IF(N432="zákl. přenesená",J432,0)</f>
        <v>0</v>
      </c>
      <c r="BH432" s="211">
        <f>IF(N432="sníž. přenesená",J432,0)</f>
        <v>0</v>
      </c>
      <c r="BI432" s="211">
        <f>IF(N432="nulová",J432,0)</f>
        <v>0</v>
      </c>
      <c r="BJ432" s="19" t="s">
        <v>77</v>
      </c>
      <c r="BK432" s="211">
        <f>ROUND(I432*H432,2)</f>
        <v>0</v>
      </c>
      <c r="BL432" s="19" t="s">
        <v>131</v>
      </c>
      <c r="BM432" s="210" t="s">
        <v>532</v>
      </c>
    </row>
    <row r="433" s="2" customFormat="1">
      <c r="A433" s="40"/>
      <c r="B433" s="41"/>
      <c r="C433" s="42"/>
      <c r="D433" s="212" t="s">
        <v>133</v>
      </c>
      <c r="E433" s="42"/>
      <c r="F433" s="213" t="s">
        <v>533</v>
      </c>
      <c r="G433" s="42"/>
      <c r="H433" s="42"/>
      <c r="I433" s="214"/>
      <c r="J433" s="42"/>
      <c r="K433" s="42"/>
      <c r="L433" s="46"/>
      <c r="M433" s="215"/>
      <c r="N433" s="216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133</v>
      </c>
      <c r="AU433" s="19" t="s">
        <v>79</v>
      </c>
    </row>
    <row r="434" s="2" customFormat="1">
      <c r="A434" s="40"/>
      <c r="B434" s="41"/>
      <c r="C434" s="42"/>
      <c r="D434" s="217" t="s">
        <v>135</v>
      </c>
      <c r="E434" s="42"/>
      <c r="F434" s="218" t="s">
        <v>534</v>
      </c>
      <c r="G434" s="42"/>
      <c r="H434" s="42"/>
      <c r="I434" s="214"/>
      <c r="J434" s="42"/>
      <c r="K434" s="42"/>
      <c r="L434" s="46"/>
      <c r="M434" s="215"/>
      <c r="N434" s="216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135</v>
      </c>
      <c r="AU434" s="19" t="s">
        <v>79</v>
      </c>
    </row>
    <row r="435" s="13" customFormat="1">
      <c r="A435" s="13"/>
      <c r="B435" s="219"/>
      <c r="C435" s="220"/>
      <c r="D435" s="212" t="s">
        <v>137</v>
      </c>
      <c r="E435" s="221" t="s">
        <v>19</v>
      </c>
      <c r="F435" s="222" t="s">
        <v>535</v>
      </c>
      <c r="G435" s="220"/>
      <c r="H435" s="223">
        <v>18855.720000000001</v>
      </c>
      <c r="I435" s="224"/>
      <c r="J435" s="220"/>
      <c r="K435" s="220"/>
      <c r="L435" s="225"/>
      <c r="M435" s="226"/>
      <c r="N435" s="227"/>
      <c r="O435" s="227"/>
      <c r="P435" s="227"/>
      <c r="Q435" s="227"/>
      <c r="R435" s="227"/>
      <c r="S435" s="227"/>
      <c r="T435" s="22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29" t="s">
        <v>137</v>
      </c>
      <c r="AU435" s="229" t="s">
        <v>79</v>
      </c>
      <c r="AV435" s="13" t="s">
        <v>79</v>
      </c>
      <c r="AW435" s="13" t="s">
        <v>33</v>
      </c>
      <c r="AX435" s="13" t="s">
        <v>72</v>
      </c>
      <c r="AY435" s="229" t="s">
        <v>124</v>
      </c>
    </row>
    <row r="436" s="13" customFormat="1">
      <c r="A436" s="13"/>
      <c r="B436" s="219"/>
      <c r="C436" s="220"/>
      <c r="D436" s="212" t="s">
        <v>137</v>
      </c>
      <c r="E436" s="221" t="s">
        <v>19</v>
      </c>
      <c r="F436" s="222" t="s">
        <v>536</v>
      </c>
      <c r="G436" s="220"/>
      <c r="H436" s="223">
        <v>45447.120000000003</v>
      </c>
      <c r="I436" s="224"/>
      <c r="J436" s="220"/>
      <c r="K436" s="220"/>
      <c r="L436" s="225"/>
      <c r="M436" s="226"/>
      <c r="N436" s="227"/>
      <c r="O436" s="227"/>
      <c r="P436" s="227"/>
      <c r="Q436" s="227"/>
      <c r="R436" s="227"/>
      <c r="S436" s="227"/>
      <c r="T436" s="228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29" t="s">
        <v>137</v>
      </c>
      <c r="AU436" s="229" t="s">
        <v>79</v>
      </c>
      <c r="AV436" s="13" t="s">
        <v>79</v>
      </c>
      <c r="AW436" s="13" t="s">
        <v>33</v>
      </c>
      <c r="AX436" s="13" t="s">
        <v>72</v>
      </c>
      <c r="AY436" s="229" t="s">
        <v>124</v>
      </c>
    </row>
    <row r="437" s="13" customFormat="1">
      <c r="A437" s="13"/>
      <c r="B437" s="219"/>
      <c r="C437" s="220"/>
      <c r="D437" s="212" t="s">
        <v>137</v>
      </c>
      <c r="E437" s="221" t="s">
        <v>19</v>
      </c>
      <c r="F437" s="222" t="s">
        <v>537</v>
      </c>
      <c r="G437" s="220"/>
      <c r="H437" s="223">
        <v>526.5</v>
      </c>
      <c r="I437" s="224"/>
      <c r="J437" s="220"/>
      <c r="K437" s="220"/>
      <c r="L437" s="225"/>
      <c r="M437" s="226"/>
      <c r="N437" s="227"/>
      <c r="O437" s="227"/>
      <c r="P437" s="227"/>
      <c r="Q437" s="227"/>
      <c r="R437" s="227"/>
      <c r="S437" s="227"/>
      <c r="T437" s="228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29" t="s">
        <v>137</v>
      </c>
      <c r="AU437" s="229" t="s">
        <v>79</v>
      </c>
      <c r="AV437" s="13" t="s">
        <v>79</v>
      </c>
      <c r="AW437" s="13" t="s">
        <v>33</v>
      </c>
      <c r="AX437" s="13" t="s">
        <v>72</v>
      </c>
      <c r="AY437" s="229" t="s">
        <v>124</v>
      </c>
    </row>
    <row r="438" s="13" customFormat="1">
      <c r="A438" s="13"/>
      <c r="B438" s="219"/>
      <c r="C438" s="220"/>
      <c r="D438" s="212" t="s">
        <v>137</v>
      </c>
      <c r="E438" s="221" t="s">
        <v>19</v>
      </c>
      <c r="F438" s="222" t="s">
        <v>538</v>
      </c>
      <c r="G438" s="220"/>
      <c r="H438" s="223">
        <v>1012.5</v>
      </c>
      <c r="I438" s="224"/>
      <c r="J438" s="220"/>
      <c r="K438" s="220"/>
      <c r="L438" s="225"/>
      <c r="M438" s="226"/>
      <c r="N438" s="227"/>
      <c r="O438" s="227"/>
      <c r="P438" s="227"/>
      <c r="Q438" s="227"/>
      <c r="R438" s="227"/>
      <c r="S438" s="227"/>
      <c r="T438" s="228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29" t="s">
        <v>137</v>
      </c>
      <c r="AU438" s="229" t="s">
        <v>79</v>
      </c>
      <c r="AV438" s="13" t="s">
        <v>79</v>
      </c>
      <c r="AW438" s="13" t="s">
        <v>33</v>
      </c>
      <c r="AX438" s="13" t="s">
        <v>72</v>
      </c>
      <c r="AY438" s="229" t="s">
        <v>124</v>
      </c>
    </row>
    <row r="439" s="14" customFormat="1">
      <c r="A439" s="14"/>
      <c r="B439" s="230"/>
      <c r="C439" s="231"/>
      <c r="D439" s="212" t="s">
        <v>137</v>
      </c>
      <c r="E439" s="232" t="s">
        <v>19</v>
      </c>
      <c r="F439" s="233" t="s">
        <v>140</v>
      </c>
      <c r="G439" s="231"/>
      <c r="H439" s="234">
        <v>65841.839999999997</v>
      </c>
      <c r="I439" s="235"/>
      <c r="J439" s="231"/>
      <c r="K439" s="231"/>
      <c r="L439" s="236"/>
      <c r="M439" s="237"/>
      <c r="N439" s="238"/>
      <c r="O439" s="238"/>
      <c r="P439" s="238"/>
      <c r="Q439" s="238"/>
      <c r="R439" s="238"/>
      <c r="S439" s="238"/>
      <c r="T439" s="239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0" t="s">
        <v>137</v>
      </c>
      <c r="AU439" s="240" t="s">
        <v>79</v>
      </c>
      <c r="AV439" s="14" t="s">
        <v>131</v>
      </c>
      <c r="AW439" s="14" t="s">
        <v>33</v>
      </c>
      <c r="AX439" s="14" t="s">
        <v>77</v>
      </c>
      <c r="AY439" s="240" t="s">
        <v>124</v>
      </c>
    </row>
    <row r="440" s="2" customFormat="1" ht="37.8" customHeight="1">
      <c r="A440" s="40"/>
      <c r="B440" s="41"/>
      <c r="C440" s="199" t="s">
        <v>539</v>
      </c>
      <c r="D440" s="199" t="s">
        <v>126</v>
      </c>
      <c r="E440" s="200" t="s">
        <v>540</v>
      </c>
      <c r="F440" s="201" t="s">
        <v>541</v>
      </c>
      <c r="G440" s="202" t="s">
        <v>129</v>
      </c>
      <c r="H440" s="203">
        <v>817.07600000000002</v>
      </c>
      <c r="I440" s="204"/>
      <c r="J440" s="205">
        <f>ROUND(I440*H440,2)</f>
        <v>0</v>
      </c>
      <c r="K440" s="201" t="s">
        <v>130</v>
      </c>
      <c r="L440" s="46"/>
      <c r="M440" s="206" t="s">
        <v>19</v>
      </c>
      <c r="N440" s="207" t="s">
        <v>43</v>
      </c>
      <c r="O440" s="86"/>
      <c r="P440" s="208">
        <f>O440*H440</f>
        <v>0</v>
      </c>
      <c r="Q440" s="208">
        <v>0</v>
      </c>
      <c r="R440" s="208">
        <f>Q440*H440</f>
        <v>0</v>
      </c>
      <c r="S440" s="208">
        <v>0</v>
      </c>
      <c r="T440" s="209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0" t="s">
        <v>131</v>
      </c>
      <c r="AT440" s="210" t="s">
        <v>126</v>
      </c>
      <c r="AU440" s="210" t="s">
        <v>79</v>
      </c>
      <c r="AY440" s="19" t="s">
        <v>124</v>
      </c>
      <c r="BE440" s="211">
        <f>IF(N440="základní",J440,0)</f>
        <v>0</v>
      </c>
      <c r="BF440" s="211">
        <f>IF(N440="snížená",J440,0)</f>
        <v>0</v>
      </c>
      <c r="BG440" s="211">
        <f>IF(N440="zákl. přenesená",J440,0)</f>
        <v>0</v>
      </c>
      <c r="BH440" s="211">
        <f>IF(N440="sníž. přenesená",J440,0)</f>
        <v>0</v>
      </c>
      <c r="BI440" s="211">
        <f>IF(N440="nulová",J440,0)</f>
        <v>0</v>
      </c>
      <c r="BJ440" s="19" t="s">
        <v>77</v>
      </c>
      <c r="BK440" s="211">
        <f>ROUND(I440*H440,2)</f>
        <v>0</v>
      </c>
      <c r="BL440" s="19" t="s">
        <v>131</v>
      </c>
      <c r="BM440" s="210" t="s">
        <v>542</v>
      </c>
    </row>
    <row r="441" s="2" customFormat="1">
      <c r="A441" s="40"/>
      <c r="B441" s="41"/>
      <c r="C441" s="42"/>
      <c r="D441" s="212" t="s">
        <v>133</v>
      </c>
      <c r="E441" s="42"/>
      <c r="F441" s="213" t="s">
        <v>543</v>
      </c>
      <c r="G441" s="42"/>
      <c r="H441" s="42"/>
      <c r="I441" s="214"/>
      <c r="J441" s="42"/>
      <c r="K441" s="42"/>
      <c r="L441" s="46"/>
      <c r="M441" s="215"/>
      <c r="N441" s="216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133</v>
      </c>
      <c r="AU441" s="19" t="s">
        <v>79</v>
      </c>
    </row>
    <row r="442" s="2" customFormat="1">
      <c r="A442" s="40"/>
      <c r="B442" s="41"/>
      <c r="C442" s="42"/>
      <c r="D442" s="217" t="s">
        <v>135</v>
      </c>
      <c r="E442" s="42"/>
      <c r="F442" s="218" t="s">
        <v>544</v>
      </c>
      <c r="G442" s="42"/>
      <c r="H442" s="42"/>
      <c r="I442" s="214"/>
      <c r="J442" s="42"/>
      <c r="K442" s="42"/>
      <c r="L442" s="46"/>
      <c r="M442" s="215"/>
      <c r="N442" s="216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135</v>
      </c>
      <c r="AU442" s="19" t="s">
        <v>79</v>
      </c>
    </row>
    <row r="443" s="2" customFormat="1" ht="16.5" customHeight="1">
      <c r="A443" s="40"/>
      <c r="B443" s="41"/>
      <c r="C443" s="199" t="s">
        <v>545</v>
      </c>
      <c r="D443" s="199" t="s">
        <v>126</v>
      </c>
      <c r="E443" s="200" t="s">
        <v>546</v>
      </c>
      <c r="F443" s="201" t="s">
        <v>547</v>
      </c>
      <c r="G443" s="202" t="s">
        <v>129</v>
      </c>
      <c r="H443" s="203">
        <v>714.476</v>
      </c>
      <c r="I443" s="204"/>
      <c r="J443" s="205">
        <f>ROUND(I443*H443,2)</f>
        <v>0</v>
      </c>
      <c r="K443" s="201" t="s">
        <v>130</v>
      </c>
      <c r="L443" s="46"/>
      <c r="M443" s="206" t="s">
        <v>19</v>
      </c>
      <c r="N443" s="207" t="s">
        <v>43</v>
      </c>
      <c r="O443" s="86"/>
      <c r="P443" s="208">
        <f>O443*H443</f>
        <v>0</v>
      </c>
      <c r="Q443" s="208">
        <v>0</v>
      </c>
      <c r="R443" s="208">
        <f>Q443*H443</f>
        <v>0</v>
      </c>
      <c r="S443" s="208">
        <v>0</v>
      </c>
      <c r="T443" s="209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0" t="s">
        <v>131</v>
      </c>
      <c r="AT443" s="210" t="s">
        <v>126</v>
      </c>
      <c r="AU443" s="210" t="s">
        <v>79</v>
      </c>
      <c r="AY443" s="19" t="s">
        <v>124</v>
      </c>
      <c r="BE443" s="211">
        <f>IF(N443="základní",J443,0)</f>
        <v>0</v>
      </c>
      <c r="BF443" s="211">
        <f>IF(N443="snížená",J443,0)</f>
        <v>0</v>
      </c>
      <c r="BG443" s="211">
        <f>IF(N443="zákl. přenesená",J443,0)</f>
        <v>0</v>
      </c>
      <c r="BH443" s="211">
        <f>IF(N443="sníž. přenesená",J443,0)</f>
        <v>0</v>
      </c>
      <c r="BI443" s="211">
        <f>IF(N443="nulová",J443,0)</f>
        <v>0</v>
      </c>
      <c r="BJ443" s="19" t="s">
        <v>77</v>
      </c>
      <c r="BK443" s="211">
        <f>ROUND(I443*H443,2)</f>
        <v>0</v>
      </c>
      <c r="BL443" s="19" t="s">
        <v>131</v>
      </c>
      <c r="BM443" s="210" t="s">
        <v>548</v>
      </c>
    </row>
    <row r="444" s="2" customFormat="1">
      <c r="A444" s="40"/>
      <c r="B444" s="41"/>
      <c r="C444" s="42"/>
      <c r="D444" s="212" t="s">
        <v>133</v>
      </c>
      <c r="E444" s="42"/>
      <c r="F444" s="213" t="s">
        <v>549</v>
      </c>
      <c r="G444" s="42"/>
      <c r="H444" s="42"/>
      <c r="I444" s="214"/>
      <c r="J444" s="42"/>
      <c r="K444" s="42"/>
      <c r="L444" s="46"/>
      <c r="M444" s="215"/>
      <c r="N444" s="216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133</v>
      </c>
      <c r="AU444" s="19" t="s">
        <v>79</v>
      </c>
    </row>
    <row r="445" s="2" customFormat="1">
      <c r="A445" s="40"/>
      <c r="B445" s="41"/>
      <c r="C445" s="42"/>
      <c r="D445" s="217" t="s">
        <v>135</v>
      </c>
      <c r="E445" s="42"/>
      <c r="F445" s="218" t="s">
        <v>550</v>
      </c>
      <c r="G445" s="42"/>
      <c r="H445" s="42"/>
      <c r="I445" s="214"/>
      <c r="J445" s="42"/>
      <c r="K445" s="42"/>
      <c r="L445" s="46"/>
      <c r="M445" s="215"/>
      <c r="N445" s="216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135</v>
      </c>
      <c r="AU445" s="19" t="s">
        <v>79</v>
      </c>
    </row>
    <row r="446" s="13" customFormat="1">
      <c r="A446" s="13"/>
      <c r="B446" s="219"/>
      <c r="C446" s="220"/>
      <c r="D446" s="212" t="s">
        <v>137</v>
      </c>
      <c r="E446" s="221" t="s">
        <v>19</v>
      </c>
      <c r="F446" s="222" t="s">
        <v>525</v>
      </c>
      <c r="G446" s="220"/>
      <c r="H446" s="223">
        <v>209.50800000000001</v>
      </c>
      <c r="I446" s="224"/>
      <c r="J446" s="220"/>
      <c r="K446" s="220"/>
      <c r="L446" s="225"/>
      <c r="M446" s="226"/>
      <c r="N446" s="227"/>
      <c r="O446" s="227"/>
      <c r="P446" s="227"/>
      <c r="Q446" s="227"/>
      <c r="R446" s="227"/>
      <c r="S446" s="227"/>
      <c r="T446" s="22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29" t="s">
        <v>137</v>
      </c>
      <c r="AU446" s="229" t="s">
        <v>79</v>
      </c>
      <c r="AV446" s="13" t="s">
        <v>79</v>
      </c>
      <c r="AW446" s="13" t="s">
        <v>33</v>
      </c>
      <c r="AX446" s="13" t="s">
        <v>72</v>
      </c>
      <c r="AY446" s="229" t="s">
        <v>124</v>
      </c>
    </row>
    <row r="447" s="13" customFormat="1">
      <c r="A447" s="13"/>
      <c r="B447" s="219"/>
      <c r="C447" s="220"/>
      <c r="D447" s="212" t="s">
        <v>137</v>
      </c>
      <c r="E447" s="221" t="s">
        <v>19</v>
      </c>
      <c r="F447" s="222" t="s">
        <v>526</v>
      </c>
      <c r="G447" s="220"/>
      <c r="H447" s="223">
        <v>504.96800000000002</v>
      </c>
      <c r="I447" s="224"/>
      <c r="J447" s="220"/>
      <c r="K447" s="220"/>
      <c r="L447" s="225"/>
      <c r="M447" s="226"/>
      <c r="N447" s="227"/>
      <c r="O447" s="227"/>
      <c r="P447" s="227"/>
      <c r="Q447" s="227"/>
      <c r="R447" s="227"/>
      <c r="S447" s="227"/>
      <c r="T447" s="22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29" t="s">
        <v>137</v>
      </c>
      <c r="AU447" s="229" t="s">
        <v>79</v>
      </c>
      <c r="AV447" s="13" t="s">
        <v>79</v>
      </c>
      <c r="AW447" s="13" t="s">
        <v>33</v>
      </c>
      <c r="AX447" s="13" t="s">
        <v>72</v>
      </c>
      <c r="AY447" s="229" t="s">
        <v>124</v>
      </c>
    </row>
    <row r="448" s="14" customFormat="1">
      <c r="A448" s="14"/>
      <c r="B448" s="230"/>
      <c r="C448" s="231"/>
      <c r="D448" s="212" t="s">
        <v>137</v>
      </c>
      <c r="E448" s="232" t="s">
        <v>19</v>
      </c>
      <c r="F448" s="233" t="s">
        <v>140</v>
      </c>
      <c r="G448" s="231"/>
      <c r="H448" s="234">
        <v>714.476</v>
      </c>
      <c r="I448" s="235"/>
      <c r="J448" s="231"/>
      <c r="K448" s="231"/>
      <c r="L448" s="236"/>
      <c r="M448" s="237"/>
      <c r="N448" s="238"/>
      <c r="O448" s="238"/>
      <c r="P448" s="238"/>
      <c r="Q448" s="238"/>
      <c r="R448" s="238"/>
      <c r="S448" s="238"/>
      <c r="T448" s="23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0" t="s">
        <v>137</v>
      </c>
      <c r="AU448" s="240" t="s">
        <v>79</v>
      </c>
      <c r="AV448" s="14" t="s">
        <v>131</v>
      </c>
      <c r="AW448" s="14" t="s">
        <v>33</v>
      </c>
      <c r="AX448" s="14" t="s">
        <v>77</v>
      </c>
      <c r="AY448" s="240" t="s">
        <v>124</v>
      </c>
    </row>
    <row r="449" s="2" customFormat="1" ht="16.5" customHeight="1">
      <c r="A449" s="40"/>
      <c r="B449" s="41"/>
      <c r="C449" s="199" t="s">
        <v>551</v>
      </c>
      <c r="D449" s="199" t="s">
        <v>126</v>
      </c>
      <c r="E449" s="200" t="s">
        <v>552</v>
      </c>
      <c r="F449" s="201" t="s">
        <v>553</v>
      </c>
      <c r="G449" s="202" t="s">
        <v>129</v>
      </c>
      <c r="H449" s="203">
        <v>64302.839999999997</v>
      </c>
      <c r="I449" s="204"/>
      <c r="J449" s="205">
        <f>ROUND(I449*H449,2)</f>
        <v>0</v>
      </c>
      <c r="K449" s="201" t="s">
        <v>130</v>
      </c>
      <c r="L449" s="46"/>
      <c r="M449" s="206" t="s">
        <v>19</v>
      </c>
      <c r="N449" s="207" t="s">
        <v>43</v>
      </c>
      <c r="O449" s="86"/>
      <c r="P449" s="208">
        <f>O449*H449</f>
        <v>0</v>
      </c>
      <c r="Q449" s="208">
        <v>0</v>
      </c>
      <c r="R449" s="208">
        <f>Q449*H449</f>
        <v>0</v>
      </c>
      <c r="S449" s="208">
        <v>0</v>
      </c>
      <c r="T449" s="209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0" t="s">
        <v>131</v>
      </c>
      <c r="AT449" s="210" t="s">
        <v>126</v>
      </c>
      <c r="AU449" s="210" t="s">
        <v>79</v>
      </c>
      <c r="AY449" s="19" t="s">
        <v>124</v>
      </c>
      <c r="BE449" s="211">
        <f>IF(N449="základní",J449,0)</f>
        <v>0</v>
      </c>
      <c r="BF449" s="211">
        <f>IF(N449="snížená",J449,0)</f>
        <v>0</v>
      </c>
      <c r="BG449" s="211">
        <f>IF(N449="zákl. přenesená",J449,0)</f>
        <v>0</v>
      </c>
      <c r="BH449" s="211">
        <f>IF(N449="sníž. přenesená",J449,0)</f>
        <v>0</v>
      </c>
      <c r="BI449" s="211">
        <f>IF(N449="nulová",J449,0)</f>
        <v>0</v>
      </c>
      <c r="BJ449" s="19" t="s">
        <v>77</v>
      </c>
      <c r="BK449" s="211">
        <f>ROUND(I449*H449,2)</f>
        <v>0</v>
      </c>
      <c r="BL449" s="19" t="s">
        <v>131</v>
      </c>
      <c r="BM449" s="210" t="s">
        <v>554</v>
      </c>
    </row>
    <row r="450" s="2" customFormat="1">
      <c r="A450" s="40"/>
      <c r="B450" s="41"/>
      <c r="C450" s="42"/>
      <c r="D450" s="212" t="s">
        <v>133</v>
      </c>
      <c r="E450" s="42"/>
      <c r="F450" s="213" t="s">
        <v>555</v>
      </c>
      <c r="G450" s="42"/>
      <c r="H450" s="42"/>
      <c r="I450" s="214"/>
      <c r="J450" s="42"/>
      <c r="K450" s="42"/>
      <c r="L450" s="46"/>
      <c r="M450" s="215"/>
      <c r="N450" s="216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133</v>
      </c>
      <c r="AU450" s="19" t="s">
        <v>79</v>
      </c>
    </row>
    <row r="451" s="2" customFormat="1">
      <c r="A451" s="40"/>
      <c r="B451" s="41"/>
      <c r="C451" s="42"/>
      <c r="D451" s="217" t="s">
        <v>135</v>
      </c>
      <c r="E451" s="42"/>
      <c r="F451" s="218" t="s">
        <v>556</v>
      </c>
      <c r="G451" s="42"/>
      <c r="H451" s="42"/>
      <c r="I451" s="214"/>
      <c r="J451" s="42"/>
      <c r="K451" s="42"/>
      <c r="L451" s="46"/>
      <c r="M451" s="215"/>
      <c r="N451" s="216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135</v>
      </c>
      <c r="AU451" s="19" t="s">
        <v>79</v>
      </c>
    </row>
    <row r="452" s="13" customFormat="1">
      <c r="A452" s="13"/>
      <c r="B452" s="219"/>
      <c r="C452" s="220"/>
      <c r="D452" s="212" t="s">
        <v>137</v>
      </c>
      <c r="E452" s="221" t="s">
        <v>19</v>
      </c>
      <c r="F452" s="222" t="s">
        <v>557</v>
      </c>
      <c r="G452" s="220"/>
      <c r="H452" s="223">
        <v>64302.839999999997</v>
      </c>
      <c r="I452" s="224"/>
      <c r="J452" s="220"/>
      <c r="K452" s="220"/>
      <c r="L452" s="225"/>
      <c r="M452" s="226"/>
      <c r="N452" s="227"/>
      <c r="O452" s="227"/>
      <c r="P452" s="227"/>
      <c r="Q452" s="227"/>
      <c r="R452" s="227"/>
      <c r="S452" s="227"/>
      <c r="T452" s="22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29" t="s">
        <v>137</v>
      </c>
      <c r="AU452" s="229" t="s">
        <v>79</v>
      </c>
      <c r="AV452" s="13" t="s">
        <v>79</v>
      </c>
      <c r="AW452" s="13" t="s">
        <v>33</v>
      </c>
      <c r="AX452" s="13" t="s">
        <v>77</v>
      </c>
      <c r="AY452" s="229" t="s">
        <v>124</v>
      </c>
    </row>
    <row r="453" s="2" customFormat="1" ht="21.75" customHeight="1">
      <c r="A453" s="40"/>
      <c r="B453" s="41"/>
      <c r="C453" s="199" t="s">
        <v>558</v>
      </c>
      <c r="D453" s="199" t="s">
        <v>126</v>
      </c>
      <c r="E453" s="200" t="s">
        <v>559</v>
      </c>
      <c r="F453" s="201" t="s">
        <v>560</v>
      </c>
      <c r="G453" s="202" t="s">
        <v>129</v>
      </c>
      <c r="H453" s="203">
        <v>714.476</v>
      </c>
      <c r="I453" s="204"/>
      <c r="J453" s="205">
        <f>ROUND(I453*H453,2)</f>
        <v>0</v>
      </c>
      <c r="K453" s="201" t="s">
        <v>130</v>
      </c>
      <c r="L453" s="46"/>
      <c r="M453" s="206" t="s">
        <v>19</v>
      </c>
      <c r="N453" s="207" t="s">
        <v>43</v>
      </c>
      <c r="O453" s="86"/>
      <c r="P453" s="208">
        <f>O453*H453</f>
        <v>0</v>
      </c>
      <c r="Q453" s="208">
        <v>0</v>
      </c>
      <c r="R453" s="208">
        <f>Q453*H453</f>
        <v>0</v>
      </c>
      <c r="S453" s="208">
        <v>0</v>
      </c>
      <c r="T453" s="209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0" t="s">
        <v>131</v>
      </c>
      <c r="AT453" s="210" t="s">
        <v>126</v>
      </c>
      <c r="AU453" s="210" t="s">
        <v>79</v>
      </c>
      <c r="AY453" s="19" t="s">
        <v>124</v>
      </c>
      <c r="BE453" s="211">
        <f>IF(N453="základní",J453,0)</f>
        <v>0</v>
      </c>
      <c r="BF453" s="211">
        <f>IF(N453="snížená",J453,0)</f>
        <v>0</v>
      </c>
      <c r="BG453" s="211">
        <f>IF(N453="zákl. přenesená",J453,0)</f>
        <v>0</v>
      </c>
      <c r="BH453" s="211">
        <f>IF(N453="sníž. přenesená",J453,0)</f>
        <v>0</v>
      </c>
      <c r="BI453" s="211">
        <f>IF(N453="nulová",J453,0)</f>
        <v>0</v>
      </c>
      <c r="BJ453" s="19" t="s">
        <v>77</v>
      </c>
      <c r="BK453" s="211">
        <f>ROUND(I453*H453,2)</f>
        <v>0</v>
      </c>
      <c r="BL453" s="19" t="s">
        <v>131</v>
      </c>
      <c r="BM453" s="210" t="s">
        <v>561</v>
      </c>
    </row>
    <row r="454" s="2" customFormat="1">
      <c r="A454" s="40"/>
      <c r="B454" s="41"/>
      <c r="C454" s="42"/>
      <c r="D454" s="212" t="s">
        <v>133</v>
      </c>
      <c r="E454" s="42"/>
      <c r="F454" s="213" t="s">
        <v>562</v>
      </c>
      <c r="G454" s="42"/>
      <c r="H454" s="42"/>
      <c r="I454" s="214"/>
      <c r="J454" s="42"/>
      <c r="K454" s="42"/>
      <c r="L454" s="46"/>
      <c r="M454" s="215"/>
      <c r="N454" s="216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133</v>
      </c>
      <c r="AU454" s="19" t="s">
        <v>79</v>
      </c>
    </row>
    <row r="455" s="2" customFormat="1">
      <c r="A455" s="40"/>
      <c r="B455" s="41"/>
      <c r="C455" s="42"/>
      <c r="D455" s="217" t="s">
        <v>135</v>
      </c>
      <c r="E455" s="42"/>
      <c r="F455" s="218" t="s">
        <v>563</v>
      </c>
      <c r="G455" s="42"/>
      <c r="H455" s="42"/>
      <c r="I455" s="214"/>
      <c r="J455" s="42"/>
      <c r="K455" s="42"/>
      <c r="L455" s="46"/>
      <c r="M455" s="215"/>
      <c r="N455" s="216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135</v>
      </c>
      <c r="AU455" s="19" t="s">
        <v>79</v>
      </c>
    </row>
    <row r="456" s="2" customFormat="1" ht="16.5" customHeight="1">
      <c r="A456" s="40"/>
      <c r="B456" s="41"/>
      <c r="C456" s="199" t="s">
        <v>564</v>
      </c>
      <c r="D456" s="199" t="s">
        <v>126</v>
      </c>
      <c r="E456" s="200" t="s">
        <v>565</v>
      </c>
      <c r="F456" s="201" t="s">
        <v>566</v>
      </c>
      <c r="G456" s="202" t="s">
        <v>264</v>
      </c>
      <c r="H456" s="203">
        <v>7</v>
      </c>
      <c r="I456" s="204"/>
      <c r="J456" s="205">
        <f>ROUND(I456*H456,2)</f>
        <v>0</v>
      </c>
      <c r="K456" s="201" t="s">
        <v>130</v>
      </c>
      <c r="L456" s="46"/>
      <c r="M456" s="206" t="s">
        <v>19</v>
      </c>
      <c r="N456" s="207" t="s">
        <v>43</v>
      </c>
      <c r="O456" s="86"/>
      <c r="P456" s="208">
        <f>O456*H456</f>
        <v>0</v>
      </c>
      <c r="Q456" s="208">
        <v>0</v>
      </c>
      <c r="R456" s="208">
        <f>Q456*H456</f>
        <v>0</v>
      </c>
      <c r="S456" s="208">
        <v>0</v>
      </c>
      <c r="T456" s="209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0" t="s">
        <v>131</v>
      </c>
      <c r="AT456" s="210" t="s">
        <v>126</v>
      </c>
      <c r="AU456" s="210" t="s">
        <v>79</v>
      </c>
      <c r="AY456" s="19" t="s">
        <v>124</v>
      </c>
      <c r="BE456" s="211">
        <f>IF(N456="základní",J456,0)</f>
        <v>0</v>
      </c>
      <c r="BF456" s="211">
        <f>IF(N456="snížená",J456,0)</f>
        <v>0</v>
      </c>
      <c r="BG456" s="211">
        <f>IF(N456="zákl. přenesená",J456,0)</f>
        <v>0</v>
      </c>
      <c r="BH456" s="211">
        <f>IF(N456="sníž. přenesená",J456,0)</f>
        <v>0</v>
      </c>
      <c r="BI456" s="211">
        <f>IF(N456="nulová",J456,0)</f>
        <v>0</v>
      </c>
      <c r="BJ456" s="19" t="s">
        <v>77</v>
      </c>
      <c r="BK456" s="211">
        <f>ROUND(I456*H456,2)</f>
        <v>0</v>
      </c>
      <c r="BL456" s="19" t="s">
        <v>131</v>
      </c>
      <c r="BM456" s="210" t="s">
        <v>567</v>
      </c>
    </row>
    <row r="457" s="2" customFormat="1">
      <c r="A457" s="40"/>
      <c r="B457" s="41"/>
      <c r="C457" s="42"/>
      <c r="D457" s="212" t="s">
        <v>133</v>
      </c>
      <c r="E457" s="42"/>
      <c r="F457" s="213" t="s">
        <v>568</v>
      </c>
      <c r="G457" s="42"/>
      <c r="H457" s="42"/>
      <c r="I457" s="214"/>
      <c r="J457" s="42"/>
      <c r="K457" s="42"/>
      <c r="L457" s="46"/>
      <c r="M457" s="215"/>
      <c r="N457" s="216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133</v>
      </c>
      <c r="AU457" s="19" t="s">
        <v>79</v>
      </c>
    </row>
    <row r="458" s="2" customFormat="1">
      <c r="A458" s="40"/>
      <c r="B458" s="41"/>
      <c r="C458" s="42"/>
      <c r="D458" s="217" t="s">
        <v>135</v>
      </c>
      <c r="E458" s="42"/>
      <c r="F458" s="218" t="s">
        <v>569</v>
      </c>
      <c r="G458" s="42"/>
      <c r="H458" s="42"/>
      <c r="I458" s="214"/>
      <c r="J458" s="42"/>
      <c r="K458" s="42"/>
      <c r="L458" s="46"/>
      <c r="M458" s="215"/>
      <c r="N458" s="216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135</v>
      </c>
      <c r="AU458" s="19" t="s">
        <v>79</v>
      </c>
    </row>
    <row r="459" s="13" customFormat="1">
      <c r="A459" s="13"/>
      <c r="B459" s="219"/>
      <c r="C459" s="220"/>
      <c r="D459" s="212" t="s">
        <v>137</v>
      </c>
      <c r="E459" s="221" t="s">
        <v>19</v>
      </c>
      <c r="F459" s="222" t="s">
        <v>570</v>
      </c>
      <c r="G459" s="220"/>
      <c r="H459" s="223">
        <v>4</v>
      </c>
      <c r="I459" s="224"/>
      <c r="J459" s="220"/>
      <c r="K459" s="220"/>
      <c r="L459" s="225"/>
      <c r="M459" s="226"/>
      <c r="N459" s="227"/>
      <c r="O459" s="227"/>
      <c r="P459" s="227"/>
      <c r="Q459" s="227"/>
      <c r="R459" s="227"/>
      <c r="S459" s="227"/>
      <c r="T459" s="22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29" t="s">
        <v>137</v>
      </c>
      <c r="AU459" s="229" t="s">
        <v>79</v>
      </c>
      <c r="AV459" s="13" t="s">
        <v>79</v>
      </c>
      <c r="AW459" s="13" t="s">
        <v>33</v>
      </c>
      <c r="AX459" s="13" t="s">
        <v>72</v>
      </c>
      <c r="AY459" s="229" t="s">
        <v>124</v>
      </c>
    </row>
    <row r="460" s="13" customFormat="1">
      <c r="A460" s="13"/>
      <c r="B460" s="219"/>
      <c r="C460" s="220"/>
      <c r="D460" s="212" t="s">
        <v>137</v>
      </c>
      <c r="E460" s="221" t="s">
        <v>19</v>
      </c>
      <c r="F460" s="222" t="s">
        <v>149</v>
      </c>
      <c r="G460" s="220"/>
      <c r="H460" s="223">
        <v>3</v>
      </c>
      <c r="I460" s="224"/>
      <c r="J460" s="220"/>
      <c r="K460" s="220"/>
      <c r="L460" s="225"/>
      <c r="M460" s="226"/>
      <c r="N460" s="227"/>
      <c r="O460" s="227"/>
      <c r="P460" s="227"/>
      <c r="Q460" s="227"/>
      <c r="R460" s="227"/>
      <c r="S460" s="227"/>
      <c r="T460" s="228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29" t="s">
        <v>137</v>
      </c>
      <c r="AU460" s="229" t="s">
        <v>79</v>
      </c>
      <c r="AV460" s="13" t="s">
        <v>79</v>
      </c>
      <c r="AW460" s="13" t="s">
        <v>33</v>
      </c>
      <c r="AX460" s="13" t="s">
        <v>72</v>
      </c>
      <c r="AY460" s="229" t="s">
        <v>124</v>
      </c>
    </row>
    <row r="461" s="14" customFormat="1">
      <c r="A461" s="14"/>
      <c r="B461" s="230"/>
      <c r="C461" s="231"/>
      <c r="D461" s="212" t="s">
        <v>137</v>
      </c>
      <c r="E461" s="232" t="s">
        <v>19</v>
      </c>
      <c r="F461" s="233" t="s">
        <v>140</v>
      </c>
      <c r="G461" s="231"/>
      <c r="H461" s="234">
        <v>7</v>
      </c>
      <c r="I461" s="235"/>
      <c r="J461" s="231"/>
      <c r="K461" s="231"/>
      <c r="L461" s="236"/>
      <c r="M461" s="237"/>
      <c r="N461" s="238"/>
      <c r="O461" s="238"/>
      <c r="P461" s="238"/>
      <c r="Q461" s="238"/>
      <c r="R461" s="238"/>
      <c r="S461" s="238"/>
      <c r="T461" s="23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0" t="s">
        <v>137</v>
      </c>
      <c r="AU461" s="240" t="s">
        <v>79</v>
      </c>
      <c r="AV461" s="14" t="s">
        <v>131</v>
      </c>
      <c r="AW461" s="14" t="s">
        <v>33</v>
      </c>
      <c r="AX461" s="14" t="s">
        <v>77</v>
      </c>
      <c r="AY461" s="240" t="s">
        <v>124</v>
      </c>
    </row>
    <row r="462" s="2" customFormat="1" ht="24.15" customHeight="1">
      <c r="A462" s="40"/>
      <c r="B462" s="41"/>
      <c r="C462" s="199" t="s">
        <v>571</v>
      </c>
      <c r="D462" s="199" t="s">
        <v>126</v>
      </c>
      <c r="E462" s="200" t="s">
        <v>572</v>
      </c>
      <c r="F462" s="201" t="s">
        <v>573</v>
      </c>
      <c r="G462" s="202" t="s">
        <v>264</v>
      </c>
      <c r="H462" s="203">
        <v>630</v>
      </c>
      <c r="I462" s="204"/>
      <c r="J462" s="205">
        <f>ROUND(I462*H462,2)</f>
        <v>0</v>
      </c>
      <c r="K462" s="201" t="s">
        <v>130</v>
      </c>
      <c r="L462" s="46"/>
      <c r="M462" s="206" t="s">
        <v>19</v>
      </c>
      <c r="N462" s="207" t="s">
        <v>43</v>
      </c>
      <c r="O462" s="86"/>
      <c r="P462" s="208">
        <f>O462*H462</f>
        <v>0</v>
      </c>
      <c r="Q462" s="208">
        <v>0</v>
      </c>
      <c r="R462" s="208">
        <f>Q462*H462</f>
        <v>0</v>
      </c>
      <c r="S462" s="208">
        <v>0</v>
      </c>
      <c r="T462" s="209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0" t="s">
        <v>131</v>
      </c>
      <c r="AT462" s="210" t="s">
        <v>126</v>
      </c>
      <c r="AU462" s="210" t="s">
        <v>79</v>
      </c>
      <c r="AY462" s="19" t="s">
        <v>124</v>
      </c>
      <c r="BE462" s="211">
        <f>IF(N462="základní",J462,0)</f>
        <v>0</v>
      </c>
      <c r="BF462" s="211">
        <f>IF(N462="snížená",J462,0)</f>
        <v>0</v>
      </c>
      <c r="BG462" s="211">
        <f>IF(N462="zákl. přenesená",J462,0)</f>
        <v>0</v>
      </c>
      <c r="BH462" s="211">
        <f>IF(N462="sníž. přenesená",J462,0)</f>
        <v>0</v>
      </c>
      <c r="BI462" s="211">
        <f>IF(N462="nulová",J462,0)</f>
        <v>0</v>
      </c>
      <c r="BJ462" s="19" t="s">
        <v>77</v>
      </c>
      <c r="BK462" s="211">
        <f>ROUND(I462*H462,2)</f>
        <v>0</v>
      </c>
      <c r="BL462" s="19" t="s">
        <v>131</v>
      </c>
      <c r="BM462" s="210" t="s">
        <v>574</v>
      </c>
    </row>
    <row r="463" s="2" customFormat="1">
      <c r="A463" s="40"/>
      <c r="B463" s="41"/>
      <c r="C463" s="42"/>
      <c r="D463" s="212" t="s">
        <v>133</v>
      </c>
      <c r="E463" s="42"/>
      <c r="F463" s="213" t="s">
        <v>575</v>
      </c>
      <c r="G463" s="42"/>
      <c r="H463" s="42"/>
      <c r="I463" s="214"/>
      <c r="J463" s="42"/>
      <c r="K463" s="42"/>
      <c r="L463" s="46"/>
      <c r="M463" s="215"/>
      <c r="N463" s="216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133</v>
      </c>
      <c r="AU463" s="19" t="s">
        <v>79</v>
      </c>
    </row>
    <row r="464" s="2" customFormat="1">
      <c r="A464" s="40"/>
      <c r="B464" s="41"/>
      <c r="C464" s="42"/>
      <c r="D464" s="217" t="s">
        <v>135</v>
      </c>
      <c r="E464" s="42"/>
      <c r="F464" s="218" t="s">
        <v>576</v>
      </c>
      <c r="G464" s="42"/>
      <c r="H464" s="42"/>
      <c r="I464" s="214"/>
      <c r="J464" s="42"/>
      <c r="K464" s="42"/>
      <c r="L464" s="46"/>
      <c r="M464" s="215"/>
      <c r="N464" s="216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135</v>
      </c>
      <c r="AU464" s="19" t="s">
        <v>79</v>
      </c>
    </row>
    <row r="465" s="13" customFormat="1">
      <c r="A465" s="13"/>
      <c r="B465" s="219"/>
      <c r="C465" s="220"/>
      <c r="D465" s="212" t="s">
        <v>137</v>
      </c>
      <c r="E465" s="221" t="s">
        <v>19</v>
      </c>
      <c r="F465" s="222" t="s">
        <v>577</v>
      </c>
      <c r="G465" s="220"/>
      <c r="H465" s="223">
        <v>630</v>
      </c>
      <c r="I465" s="224"/>
      <c r="J465" s="220"/>
      <c r="K465" s="220"/>
      <c r="L465" s="225"/>
      <c r="M465" s="226"/>
      <c r="N465" s="227"/>
      <c r="O465" s="227"/>
      <c r="P465" s="227"/>
      <c r="Q465" s="227"/>
      <c r="R465" s="227"/>
      <c r="S465" s="227"/>
      <c r="T465" s="22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29" t="s">
        <v>137</v>
      </c>
      <c r="AU465" s="229" t="s">
        <v>79</v>
      </c>
      <c r="AV465" s="13" t="s">
        <v>79</v>
      </c>
      <c r="AW465" s="13" t="s">
        <v>33</v>
      </c>
      <c r="AX465" s="13" t="s">
        <v>77</v>
      </c>
      <c r="AY465" s="229" t="s">
        <v>124</v>
      </c>
    </row>
    <row r="466" s="2" customFormat="1" ht="16.5" customHeight="1">
      <c r="A466" s="40"/>
      <c r="B466" s="41"/>
      <c r="C466" s="199" t="s">
        <v>578</v>
      </c>
      <c r="D466" s="199" t="s">
        <v>126</v>
      </c>
      <c r="E466" s="200" t="s">
        <v>579</v>
      </c>
      <c r="F466" s="201" t="s">
        <v>580</v>
      </c>
      <c r="G466" s="202" t="s">
        <v>264</v>
      </c>
      <c r="H466" s="203">
        <v>7</v>
      </c>
      <c r="I466" s="204"/>
      <c r="J466" s="205">
        <f>ROUND(I466*H466,2)</f>
        <v>0</v>
      </c>
      <c r="K466" s="201" t="s">
        <v>130</v>
      </c>
      <c r="L466" s="46"/>
      <c r="M466" s="206" t="s">
        <v>19</v>
      </c>
      <c r="N466" s="207" t="s">
        <v>43</v>
      </c>
      <c r="O466" s="86"/>
      <c r="P466" s="208">
        <f>O466*H466</f>
        <v>0</v>
      </c>
      <c r="Q466" s="208">
        <v>0</v>
      </c>
      <c r="R466" s="208">
        <f>Q466*H466</f>
        <v>0</v>
      </c>
      <c r="S466" s="208">
        <v>0</v>
      </c>
      <c r="T466" s="209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0" t="s">
        <v>131</v>
      </c>
      <c r="AT466" s="210" t="s">
        <v>126</v>
      </c>
      <c r="AU466" s="210" t="s">
        <v>79</v>
      </c>
      <c r="AY466" s="19" t="s">
        <v>124</v>
      </c>
      <c r="BE466" s="211">
        <f>IF(N466="základní",J466,0)</f>
        <v>0</v>
      </c>
      <c r="BF466" s="211">
        <f>IF(N466="snížená",J466,0)</f>
        <v>0</v>
      </c>
      <c r="BG466" s="211">
        <f>IF(N466="zákl. přenesená",J466,0)</f>
        <v>0</v>
      </c>
      <c r="BH466" s="211">
        <f>IF(N466="sníž. přenesená",J466,0)</f>
        <v>0</v>
      </c>
      <c r="BI466" s="211">
        <f>IF(N466="nulová",J466,0)</f>
        <v>0</v>
      </c>
      <c r="BJ466" s="19" t="s">
        <v>77</v>
      </c>
      <c r="BK466" s="211">
        <f>ROUND(I466*H466,2)</f>
        <v>0</v>
      </c>
      <c r="BL466" s="19" t="s">
        <v>131</v>
      </c>
      <c r="BM466" s="210" t="s">
        <v>581</v>
      </c>
    </row>
    <row r="467" s="2" customFormat="1">
      <c r="A467" s="40"/>
      <c r="B467" s="41"/>
      <c r="C467" s="42"/>
      <c r="D467" s="212" t="s">
        <v>133</v>
      </c>
      <c r="E467" s="42"/>
      <c r="F467" s="213" t="s">
        <v>582</v>
      </c>
      <c r="G467" s="42"/>
      <c r="H467" s="42"/>
      <c r="I467" s="214"/>
      <c r="J467" s="42"/>
      <c r="K467" s="42"/>
      <c r="L467" s="46"/>
      <c r="M467" s="215"/>
      <c r="N467" s="216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133</v>
      </c>
      <c r="AU467" s="19" t="s">
        <v>79</v>
      </c>
    </row>
    <row r="468" s="2" customFormat="1">
      <c r="A468" s="40"/>
      <c r="B468" s="41"/>
      <c r="C468" s="42"/>
      <c r="D468" s="217" t="s">
        <v>135</v>
      </c>
      <c r="E468" s="42"/>
      <c r="F468" s="218" t="s">
        <v>583</v>
      </c>
      <c r="G468" s="42"/>
      <c r="H468" s="42"/>
      <c r="I468" s="214"/>
      <c r="J468" s="42"/>
      <c r="K468" s="42"/>
      <c r="L468" s="46"/>
      <c r="M468" s="215"/>
      <c r="N468" s="216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135</v>
      </c>
      <c r="AU468" s="19" t="s">
        <v>79</v>
      </c>
    </row>
    <row r="469" s="2" customFormat="1" ht="24.15" customHeight="1">
      <c r="A469" s="40"/>
      <c r="B469" s="41"/>
      <c r="C469" s="199" t="s">
        <v>584</v>
      </c>
      <c r="D469" s="199" t="s">
        <v>126</v>
      </c>
      <c r="E469" s="200" t="s">
        <v>585</v>
      </c>
      <c r="F469" s="201" t="s">
        <v>586</v>
      </c>
      <c r="G469" s="202" t="s">
        <v>129</v>
      </c>
      <c r="H469" s="203">
        <v>146.88</v>
      </c>
      <c r="I469" s="204"/>
      <c r="J469" s="205">
        <f>ROUND(I469*H469,2)</f>
        <v>0</v>
      </c>
      <c r="K469" s="201" t="s">
        <v>130</v>
      </c>
      <c r="L469" s="46"/>
      <c r="M469" s="206" t="s">
        <v>19</v>
      </c>
      <c r="N469" s="207" t="s">
        <v>43</v>
      </c>
      <c r="O469" s="86"/>
      <c r="P469" s="208">
        <f>O469*H469</f>
        <v>0</v>
      </c>
      <c r="Q469" s="208">
        <v>0</v>
      </c>
      <c r="R469" s="208">
        <f>Q469*H469</f>
        <v>0</v>
      </c>
      <c r="S469" s="208">
        <v>0.034000000000000002</v>
      </c>
      <c r="T469" s="209">
        <f>S469*H469</f>
        <v>4.9939200000000001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0" t="s">
        <v>131</v>
      </c>
      <c r="AT469" s="210" t="s">
        <v>126</v>
      </c>
      <c r="AU469" s="210" t="s">
        <v>79</v>
      </c>
      <c r="AY469" s="19" t="s">
        <v>124</v>
      </c>
      <c r="BE469" s="211">
        <f>IF(N469="základní",J469,0)</f>
        <v>0</v>
      </c>
      <c r="BF469" s="211">
        <f>IF(N469="snížená",J469,0)</f>
        <v>0</v>
      </c>
      <c r="BG469" s="211">
        <f>IF(N469="zákl. přenesená",J469,0)</f>
        <v>0</v>
      </c>
      <c r="BH469" s="211">
        <f>IF(N469="sníž. přenesená",J469,0)</f>
        <v>0</v>
      </c>
      <c r="BI469" s="211">
        <f>IF(N469="nulová",J469,0)</f>
        <v>0</v>
      </c>
      <c r="BJ469" s="19" t="s">
        <v>77</v>
      </c>
      <c r="BK469" s="211">
        <f>ROUND(I469*H469,2)</f>
        <v>0</v>
      </c>
      <c r="BL469" s="19" t="s">
        <v>131</v>
      </c>
      <c r="BM469" s="210" t="s">
        <v>587</v>
      </c>
    </row>
    <row r="470" s="2" customFormat="1">
      <c r="A470" s="40"/>
      <c r="B470" s="41"/>
      <c r="C470" s="42"/>
      <c r="D470" s="212" t="s">
        <v>133</v>
      </c>
      <c r="E470" s="42"/>
      <c r="F470" s="213" t="s">
        <v>588</v>
      </c>
      <c r="G470" s="42"/>
      <c r="H470" s="42"/>
      <c r="I470" s="214"/>
      <c r="J470" s="42"/>
      <c r="K470" s="42"/>
      <c r="L470" s="46"/>
      <c r="M470" s="215"/>
      <c r="N470" s="216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133</v>
      </c>
      <c r="AU470" s="19" t="s">
        <v>79</v>
      </c>
    </row>
    <row r="471" s="2" customFormat="1">
      <c r="A471" s="40"/>
      <c r="B471" s="41"/>
      <c r="C471" s="42"/>
      <c r="D471" s="217" t="s">
        <v>135</v>
      </c>
      <c r="E471" s="42"/>
      <c r="F471" s="218" t="s">
        <v>589</v>
      </c>
      <c r="G471" s="42"/>
      <c r="H471" s="42"/>
      <c r="I471" s="214"/>
      <c r="J471" s="42"/>
      <c r="K471" s="42"/>
      <c r="L471" s="46"/>
      <c r="M471" s="215"/>
      <c r="N471" s="216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135</v>
      </c>
      <c r="AU471" s="19" t="s">
        <v>79</v>
      </c>
    </row>
    <row r="472" s="13" customFormat="1">
      <c r="A472" s="13"/>
      <c r="B472" s="219"/>
      <c r="C472" s="220"/>
      <c r="D472" s="212" t="s">
        <v>137</v>
      </c>
      <c r="E472" s="221" t="s">
        <v>19</v>
      </c>
      <c r="F472" s="222" t="s">
        <v>590</v>
      </c>
      <c r="G472" s="220"/>
      <c r="H472" s="223">
        <v>69.120000000000005</v>
      </c>
      <c r="I472" s="224"/>
      <c r="J472" s="220"/>
      <c r="K472" s="220"/>
      <c r="L472" s="225"/>
      <c r="M472" s="226"/>
      <c r="N472" s="227"/>
      <c r="O472" s="227"/>
      <c r="P472" s="227"/>
      <c r="Q472" s="227"/>
      <c r="R472" s="227"/>
      <c r="S472" s="227"/>
      <c r="T472" s="22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29" t="s">
        <v>137</v>
      </c>
      <c r="AU472" s="229" t="s">
        <v>79</v>
      </c>
      <c r="AV472" s="13" t="s">
        <v>79</v>
      </c>
      <c r="AW472" s="13" t="s">
        <v>33</v>
      </c>
      <c r="AX472" s="13" t="s">
        <v>72</v>
      </c>
      <c r="AY472" s="229" t="s">
        <v>124</v>
      </c>
    </row>
    <row r="473" s="13" customFormat="1">
      <c r="A473" s="13"/>
      <c r="B473" s="219"/>
      <c r="C473" s="220"/>
      <c r="D473" s="212" t="s">
        <v>137</v>
      </c>
      <c r="E473" s="221" t="s">
        <v>19</v>
      </c>
      <c r="F473" s="222" t="s">
        <v>591</v>
      </c>
      <c r="G473" s="220"/>
      <c r="H473" s="223">
        <v>75.599999999999994</v>
      </c>
      <c r="I473" s="224"/>
      <c r="J473" s="220"/>
      <c r="K473" s="220"/>
      <c r="L473" s="225"/>
      <c r="M473" s="226"/>
      <c r="N473" s="227"/>
      <c r="O473" s="227"/>
      <c r="P473" s="227"/>
      <c r="Q473" s="227"/>
      <c r="R473" s="227"/>
      <c r="S473" s="227"/>
      <c r="T473" s="22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29" t="s">
        <v>137</v>
      </c>
      <c r="AU473" s="229" t="s">
        <v>79</v>
      </c>
      <c r="AV473" s="13" t="s">
        <v>79</v>
      </c>
      <c r="AW473" s="13" t="s">
        <v>33</v>
      </c>
      <c r="AX473" s="13" t="s">
        <v>72</v>
      </c>
      <c r="AY473" s="229" t="s">
        <v>124</v>
      </c>
    </row>
    <row r="474" s="13" customFormat="1">
      <c r="A474" s="13"/>
      <c r="B474" s="219"/>
      <c r="C474" s="220"/>
      <c r="D474" s="212" t="s">
        <v>137</v>
      </c>
      <c r="E474" s="221" t="s">
        <v>19</v>
      </c>
      <c r="F474" s="222" t="s">
        <v>453</v>
      </c>
      <c r="G474" s="220"/>
      <c r="H474" s="223">
        <v>2.1600000000000001</v>
      </c>
      <c r="I474" s="224"/>
      <c r="J474" s="220"/>
      <c r="K474" s="220"/>
      <c r="L474" s="225"/>
      <c r="M474" s="226"/>
      <c r="N474" s="227"/>
      <c r="O474" s="227"/>
      <c r="P474" s="227"/>
      <c r="Q474" s="227"/>
      <c r="R474" s="227"/>
      <c r="S474" s="227"/>
      <c r="T474" s="22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29" t="s">
        <v>137</v>
      </c>
      <c r="AU474" s="229" t="s">
        <v>79</v>
      </c>
      <c r="AV474" s="13" t="s">
        <v>79</v>
      </c>
      <c r="AW474" s="13" t="s">
        <v>33</v>
      </c>
      <c r="AX474" s="13" t="s">
        <v>72</v>
      </c>
      <c r="AY474" s="229" t="s">
        <v>124</v>
      </c>
    </row>
    <row r="475" s="14" customFormat="1">
      <c r="A475" s="14"/>
      <c r="B475" s="230"/>
      <c r="C475" s="231"/>
      <c r="D475" s="212" t="s">
        <v>137</v>
      </c>
      <c r="E475" s="232" t="s">
        <v>19</v>
      </c>
      <c r="F475" s="233" t="s">
        <v>140</v>
      </c>
      <c r="G475" s="231"/>
      <c r="H475" s="234">
        <v>146.88</v>
      </c>
      <c r="I475" s="235"/>
      <c r="J475" s="231"/>
      <c r="K475" s="231"/>
      <c r="L475" s="236"/>
      <c r="M475" s="237"/>
      <c r="N475" s="238"/>
      <c r="O475" s="238"/>
      <c r="P475" s="238"/>
      <c r="Q475" s="238"/>
      <c r="R475" s="238"/>
      <c r="S475" s="238"/>
      <c r="T475" s="239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0" t="s">
        <v>137</v>
      </c>
      <c r="AU475" s="240" t="s">
        <v>79</v>
      </c>
      <c r="AV475" s="14" t="s">
        <v>131</v>
      </c>
      <c r="AW475" s="14" t="s">
        <v>33</v>
      </c>
      <c r="AX475" s="14" t="s">
        <v>77</v>
      </c>
      <c r="AY475" s="240" t="s">
        <v>124</v>
      </c>
    </row>
    <row r="476" s="2" customFormat="1" ht="21.75" customHeight="1">
      <c r="A476" s="40"/>
      <c r="B476" s="41"/>
      <c r="C476" s="199" t="s">
        <v>592</v>
      </c>
      <c r="D476" s="199" t="s">
        <v>126</v>
      </c>
      <c r="E476" s="200" t="s">
        <v>593</v>
      </c>
      <c r="F476" s="201" t="s">
        <v>594</v>
      </c>
      <c r="G476" s="202" t="s">
        <v>129</v>
      </c>
      <c r="H476" s="203">
        <v>6.2999999999999998</v>
      </c>
      <c r="I476" s="204"/>
      <c r="J476" s="205">
        <f>ROUND(I476*H476,2)</f>
        <v>0</v>
      </c>
      <c r="K476" s="201" t="s">
        <v>130</v>
      </c>
      <c r="L476" s="46"/>
      <c r="M476" s="206" t="s">
        <v>19</v>
      </c>
      <c r="N476" s="207" t="s">
        <v>43</v>
      </c>
      <c r="O476" s="86"/>
      <c r="P476" s="208">
        <f>O476*H476</f>
        <v>0</v>
      </c>
      <c r="Q476" s="208">
        <v>0</v>
      </c>
      <c r="R476" s="208">
        <f>Q476*H476</f>
        <v>0</v>
      </c>
      <c r="S476" s="208">
        <v>0.063</v>
      </c>
      <c r="T476" s="209">
        <f>S476*H476</f>
        <v>0.39689999999999998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10" t="s">
        <v>131</v>
      </c>
      <c r="AT476" s="210" t="s">
        <v>126</v>
      </c>
      <c r="AU476" s="210" t="s">
        <v>79</v>
      </c>
      <c r="AY476" s="19" t="s">
        <v>124</v>
      </c>
      <c r="BE476" s="211">
        <f>IF(N476="základní",J476,0)</f>
        <v>0</v>
      </c>
      <c r="BF476" s="211">
        <f>IF(N476="snížená",J476,0)</f>
        <v>0</v>
      </c>
      <c r="BG476" s="211">
        <f>IF(N476="zákl. přenesená",J476,0)</f>
        <v>0</v>
      </c>
      <c r="BH476" s="211">
        <f>IF(N476="sníž. přenesená",J476,0)</f>
        <v>0</v>
      </c>
      <c r="BI476" s="211">
        <f>IF(N476="nulová",J476,0)</f>
        <v>0</v>
      </c>
      <c r="BJ476" s="19" t="s">
        <v>77</v>
      </c>
      <c r="BK476" s="211">
        <f>ROUND(I476*H476,2)</f>
        <v>0</v>
      </c>
      <c r="BL476" s="19" t="s">
        <v>131</v>
      </c>
      <c r="BM476" s="210" t="s">
        <v>595</v>
      </c>
    </row>
    <row r="477" s="2" customFormat="1">
      <c r="A477" s="40"/>
      <c r="B477" s="41"/>
      <c r="C477" s="42"/>
      <c r="D477" s="212" t="s">
        <v>133</v>
      </c>
      <c r="E477" s="42"/>
      <c r="F477" s="213" t="s">
        <v>596</v>
      </c>
      <c r="G477" s="42"/>
      <c r="H477" s="42"/>
      <c r="I477" s="214"/>
      <c r="J477" s="42"/>
      <c r="K477" s="42"/>
      <c r="L477" s="46"/>
      <c r="M477" s="215"/>
      <c r="N477" s="216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133</v>
      </c>
      <c r="AU477" s="19" t="s">
        <v>79</v>
      </c>
    </row>
    <row r="478" s="2" customFormat="1">
      <c r="A478" s="40"/>
      <c r="B478" s="41"/>
      <c r="C478" s="42"/>
      <c r="D478" s="217" t="s">
        <v>135</v>
      </c>
      <c r="E478" s="42"/>
      <c r="F478" s="218" t="s">
        <v>597</v>
      </c>
      <c r="G478" s="42"/>
      <c r="H478" s="42"/>
      <c r="I478" s="214"/>
      <c r="J478" s="42"/>
      <c r="K478" s="42"/>
      <c r="L478" s="46"/>
      <c r="M478" s="215"/>
      <c r="N478" s="216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135</v>
      </c>
      <c r="AU478" s="19" t="s">
        <v>79</v>
      </c>
    </row>
    <row r="479" s="13" customFormat="1">
      <c r="A479" s="13"/>
      <c r="B479" s="219"/>
      <c r="C479" s="220"/>
      <c r="D479" s="212" t="s">
        <v>137</v>
      </c>
      <c r="E479" s="221" t="s">
        <v>19</v>
      </c>
      <c r="F479" s="222" t="s">
        <v>598</v>
      </c>
      <c r="G479" s="220"/>
      <c r="H479" s="223">
        <v>6.2999999999999998</v>
      </c>
      <c r="I479" s="224"/>
      <c r="J479" s="220"/>
      <c r="K479" s="220"/>
      <c r="L479" s="225"/>
      <c r="M479" s="226"/>
      <c r="N479" s="227"/>
      <c r="O479" s="227"/>
      <c r="P479" s="227"/>
      <c r="Q479" s="227"/>
      <c r="R479" s="227"/>
      <c r="S479" s="227"/>
      <c r="T479" s="22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29" t="s">
        <v>137</v>
      </c>
      <c r="AU479" s="229" t="s">
        <v>79</v>
      </c>
      <c r="AV479" s="13" t="s">
        <v>79</v>
      </c>
      <c r="AW479" s="13" t="s">
        <v>33</v>
      </c>
      <c r="AX479" s="13" t="s">
        <v>72</v>
      </c>
      <c r="AY479" s="229" t="s">
        <v>124</v>
      </c>
    </row>
    <row r="480" s="14" customFormat="1">
      <c r="A480" s="14"/>
      <c r="B480" s="230"/>
      <c r="C480" s="231"/>
      <c r="D480" s="212" t="s">
        <v>137</v>
      </c>
      <c r="E480" s="232" t="s">
        <v>19</v>
      </c>
      <c r="F480" s="233" t="s">
        <v>140</v>
      </c>
      <c r="G480" s="231"/>
      <c r="H480" s="234">
        <v>6.2999999999999998</v>
      </c>
      <c r="I480" s="235"/>
      <c r="J480" s="231"/>
      <c r="K480" s="231"/>
      <c r="L480" s="236"/>
      <c r="M480" s="237"/>
      <c r="N480" s="238"/>
      <c r="O480" s="238"/>
      <c r="P480" s="238"/>
      <c r="Q480" s="238"/>
      <c r="R480" s="238"/>
      <c r="S480" s="238"/>
      <c r="T480" s="239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0" t="s">
        <v>137</v>
      </c>
      <c r="AU480" s="240" t="s">
        <v>79</v>
      </c>
      <c r="AV480" s="14" t="s">
        <v>131</v>
      </c>
      <c r="AW480" s="14" t="s">
        <v>33</v>
      </c>
      <c r="AX480" s="14" t="s">
        <v>77</v>
      </c>
      <c r="AY480" s="240" t="s">
        <v>124</v>
      </c>
    </row>
    <row r="481" s="2" customFormat="1" ht="21.75" customHeight="1">
      <c r="A481" s="40"/>
      <c r="B481" s="41"/>
      <c r="C481" s="199" t="s">
        <v>599</v>
      </c>
      <c r="D481" s="199" t="s">
        <v>126</v>
      </c>
      <c r="E481" s="200" t="s">
        <v>600</v>
      </c>
      <c r="F481" s="201" t="s">
        <v>601</v>
      </c>
      <c r="G481" s="202" t="s">
        <v>129</v>
      </c>
      <c r="H481" s="203">
        <v>13.49</v>
      </c>
      <c r="I481" s="204"/>
      <c r="J481" s="205">
        <f>ROUND(I481*H481,2)</f>
        <v>0</v>
      </c>
      <c r="K481" s="201" t="s">
        <v>130</v>
      </c>
      <c r="L481" s="46"/>
      <c r="M481" s="206" t="s">
        <v>19</v>
      </c>
      <c r="N481" s="207" t="s">
        <v>43</v>
      </c>
      <c r="O481" s="86"/>
      <c r="P481" s="208">
        <f>O481*H481</f>
        <v>0</v>
      </c>
      <c r="Q481" s="208">
        <v>0</v>
      </c>
      <c r="R481" s="208">
        <f>Q481*H481</f>
        <v>0</v>
      </c>
      <c r="S481" s="208">
        <v>0.062</v>
      </c>
      <c r="T481" s="209">
        <f>S481*H481</f>
        <v>0.83638000000000001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10" t="s">
        <v>131</v>
      </c>
      <c r="AT481" s="210" t="s">
        <v>126</v>
      </c>
      <c r="AU481" s="210" t="s">
        <v>79</v>
      </c>
      <c r="AY481" s="19" t="s">
        <v>124</v>
      </c>
      <c r="BE481" s="211">
        <f>IF(N481="základní",J481,0)</f>
        <v>0</v>
      </c>
      <c r="BF481" s="211">
        <f>IF(N481="snížená",J481,0)</f>
        <v>0</v>
      </c>
      <c r="BG481" s="211">
        <f>IF(N481="zákl. přenesená",J481,0)</f>
        <v>0</v>
      </c>
      <c r="BH481" s="211">
        <f>IF(N481="sníž. přenesená",J481,0)</f>
        <v>0</v>
      </c>
      <c r="BI481" s="211">
        <f>IF(N481="nulová",J481,0)</f>
        <v>0</v>
      </c>
      <c r="BJ481" s="19" t="s">
        <v>77</v>
      </c>
      <c r="BK481" s="211">
        <f>ROUND(I481*H481,2)</f>
        <v>0</v>
      </c>
      <c r="BL481" s="19" t="s">
        <v>131</v>
      </c>
      <c r="BM481" s="210" t="s">
        <v>602</v>
      </c>
    </row>
    <row r="482" s="2" customFormat="1">
      <c r="A482" s="40"/>
      <c r="B482" s="41"/>
      <c r="C482" s="42"/>
      <c r="D482" s="212" t="s">
        <v>133</v>
      </c>
      <c r="E482" s="42"/>
      <c r="F482" s="213" t="s">
        <v>603</v>
      </c>
      <c r="G482" s="42"/>
      <c r="H482" s="42"/>
      <c r="I482" s="214"/>
      <c r="J482" s="42"/>
      <c r="K482" s="42"/>
      <c r="L482" s="46"/>
      <c r="M482" s="215"/>
      <c r="N482" s="216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133</v>
      </c>
      <c r="AU482" s="19" t="s">
        <v>79</v>
      </c>
    </row>
    <row r="483" s="2" customFormat="1">
      <c r="A483" s="40"/>
      <c r="B483" s="41"/>
      <c r="C483" s="42"/>
      <c r="D483" s="217" t="s">
        <v>135</v>
      </c>
      <c r="E483" s="42"/>
      <c r="F483" s="218" t="s">
        <v>604</v>
      </c>
      <c r="G483" s="42"/>
      <c r="H483" s="42"/>
      <c r="I483" s="214"/>
      <c r="J483" s="42"/>
      <c r="K483" s="42"/>
      <c r="L483" s="46"/>
      <c r="M483" s="215"/>
      <c r="N483" s="216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135</v>
      </c>
      <c r="AU483" s="19" t="s">
        <v>79</v>
      </c>
    </row>
    <row r="484" s="13" customFormat="1">
      <c r="A484" s="13"/>
      <c r="B484" s="219"/>
      <c r="C484" s="220"/>
      <c r="D484" s="212" t="s">
        <v>137</v>
      </c>
      <c r="E484" s="221" t="s">
        <v>19</v>
      </c>
      <c r="F484" s="222" t="s">
        <v>605</v>
      </c>
      <c r="G484" s="220"/>
      <c r="H484" s="223">
        <v>4.3200000000000003</v>
      </c>
      <c r="I484" s="224"/>
      <c r="J484" s="220"/>
      <c r="K484" s="220"/>
      <c r="L484" s="225"/>
      <c r="M484" s="226"/>
      <c r="N484" s="227"/>
      <c r="O484" s="227"/>
      <c r="P484" s="227"/>
      <c r="Q484" s="227"/>
      <c r="R484" s="227"/>
      <c r="S484" s="227"/>
      <c r="T484" s="22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29" t="s">
        <v>137</v>
      </c>
      <c r="AU484" s="229" t="s">
        <v>79</v>
      </c>
      <c r="AV484" s="13" t="s">
        <v>79</v>
      </c>
      <c r="AW484" s="13" t="s">
        <v>33</v>
      </c>
      <c r="AX484" s="13" t="s">
        <v>72</v>
      </c>
      <c r="AY484" s="229" t="s">
        <v>124</v>
      </c>
    </row>
    <row r="485" s="13" customFormat="1">
      <c r="A485" s="13"/>
      <c r="B485" s="219"/>
      <c r="C485" s="220"/>
      <c r="D485" s="212" t="s">
        <v>137</v>
      </c>
      <c r="E485" s="221" t="s">
        <v>19</v>
      </c>
      <c r="F485" s="222" t="s">
        <v>606</v>
      </c>
      <c r="G485" s="220"/>
      <c r="H485" s="223">
        <v>3.6000000000000001</v>
      </c>
      <c r="I485" s="224"/>
      <c r="J485" s="220"/>
      <c r="K485" s="220"/>
      <c r="L485" s="225"/>
      <c r="M485" s="226"/>
      <c r="N485" s="227"/>
      <c r="O485" s="227"/>
      <c r="P485" s="227"/>
      <c r="Q485" s="227"/>
      <c r="R485" s="227"/>
      <c r="S485" s="227"/>
      <c r="T485" s="228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29" t="s">
        <v>137</v>
      </c>
      <c r="AU485" s="229" t="s">
        <v>79</v>
      </c>
      <c r="AV485" s="13" t="s">
        <v>79</v>
      </c>
      <c r="AW485" s="13" t="s">
        <v>33</v>
      </c>
      <c r="AX485" s="13" t="s">
        <v>72</v>
      </c>
      <c r="AY485" s="229" t="s">
        <v>124</v>
      </c>
    </row>
    <row r="486" s="13" customFormat="1">
      <c r="A486" s="13"/>
      <c r="B486" s="219"/>
      <c r="C486" s="220"/>
      <c r="D486" s="212" t="s">
        <v>137</v>
      </c>
      <c r="E486" s="221" t="s">
        <v>19</v>
      </c>
      <c r="F486" s="222" t="s">
        <v>607</v>
      </c>
      <c r="G486" s="220"/>
      <c r="H486" s="223">
        <v>5.5700000000000003</v>
      </c>
      <c r="I486" s="224"/>
      <c r="J486" s="220"/>
      <c r="K486" s="220"/>
      <c r="L486" s="225"/>
      <c r="M486" s="226"/>
      <c r="N486" s="227"/>
      <c r="O486" s="227"/>
      <c r="P486" s="227"/>
      <c r="Q486" s="227"/>
      <c r="R486" s="227"/>
      <c r="S486" s="227"/>
      <c r="T486" s="22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29" t="s">
        <v>137</v>
      </c>
      <c r="AU486" s="229" t="s">
        <v>79</v>
      </c>
      <c r="AV486" s="13" t="s">
        <v>79</v>
      </c>
      <c r="AW486" s="13" t="s">
        <v>33</v>
      </c>
      <c r="AX486" s="13" t="s">
        <v>72</v>
      </c>
      <c r="AY486" s="229" t="s">
        <v>124</v>
      </c>
    </row>
    <row r="487" s="14" customFormat="1">
      <c r="A487" s="14"/>
      <c r="B487" s="230"/>
      <c r="C487" s="231"/>
      <c r="D487" s="212" t="s">
        <v>137</v>
      </c>
      <c r="E487" s="232" t="s">
        <v>19</v>
      </c>
      <c r="F487" s="233" t="s">
        <v>140</v>
      </c>
      <c r="G487" s="231"/>
      <c r="H487" s="234">
        <v>13.49</v>
      </c>
      <c r="I487" s="235"/>
      <c r="J487" s="231"/>
      <c r="K487" s="231"/>
      <c r="L487" s="236"/>
      <c r="M487" s="237"/>
      <c r="N487" s="238"/>
      <c r="O487" s="238"/>
      <c r="P487" s="238"/>
      <c r="Q487" s="238"/>
      <c r="R487" s="238"/>
      <c r="S487" s="238"/>
      <c r="T487" s="239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0" t="s">
        <v>137</v>
      </c>
      <c r="AU487" s="240" t="s">
        <v>79</v>
      </c>
      <c r="AV487" s="14" t="s">
        <v>131</v>
      </c>
      <c r="AW487" s="14" t="s">
        <v>33</v>
      </c>
      <c r="AX487" s="14" t="s">
        <v>77</v>
      </c>
      <c r="AY487" s="240" t="s">
        <v>124</v>
      </c>
    </row>
    <row r="488" s="2" customFormat="1" ht="24.15" customHeight="1">
      <c r="A488" s="40"/>
      <c r="B488" s="41"/>
      <c r="C488" s="199" t="s">
        <v>608</v>
      </c>
      <c r="D488" s="199" t="s">
        <v>126</v>
      </c>
      <c r="E488" s="200" t="s">
        <v>609</v>
      </c>
      <c r="F488" s="201" t="s">
        <v>610</v>
      </c>
      <c r="G488" s="202" t="s">
        <v>143</v>
      </c>
      <c r="H488" s="203">
        <v>221.09999999999999</v>
      </c>
      <c r="I488" s="204"/>
      <c r="J488" s="205">
        <f>ROUND(I488*H488,2)</f>
        <v>0</v>
      </c>
      <c r="K488" s="201" t="s">
        <v>130</v>
      </c>
      <c r="L488" s="46"/>
      <c r="M488" s="206" t="s">
        <v>19</v>
      </c>
      <c r="N488" s="207" t="s">
        <v>43</v>
      </c>
      <c r="O488" s="86"/>
      <c r="P488" s="208">
        <f>O488*H488</f>
        <v>0</v>
      </c>
      <c r="Q488" s="208">
        <v>0</v>
      </c>
      <c r="R488" s="208">
        <f>Q488*H488</f>
        <v>0</v>
      </c>
      <c r="S488" s="208">
        <v>0.29999999999999999</v>
      </c>
      <c r="T488" s="209">
        <f>S488*H488</f>
        <v>66.329999999999998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10" t="s">
        <v>131</v>
      </c>
      <c r="AT488" s="210" t="s">
        <v>126</v>
      </c>
      <c r="AU488" s="210" t="s">
        <v>79</v>
      </c>
      <c r="AY488" s="19" t="s">
        <v>124</v>
      </c>
      <c r="BE488" s="211">
        <f>IF(N488="základní",J488,0)</f>
        <v>0</v>
      </c>
      <c r="BF488" s="211">
        <f>IF(N488="snížená",J488,0)</f>
        <v>0</v>
      </c>
      <c r="BG488" s="211">
        <f>IF(N488="zákl. přenesená",J488,0)</f>
        <v>0</v>
      </c>
      <c r="BH488" s="211">
        <f>IF(N488="sníž. přenesená",J488,0)</f>
        <v>0</v>
      </c>
      <c r="BI488" s="211">
        <f>IF(N488="nulová",J488,0)</f>
        <v>0</v>
      </c>
      <c r="BJ488" s="19" t="s">
        <v>77</v>
      </c>
      <c r="BK488" s="211">
        <f>ROUND(I488*H488,2)</f>
        <v>0</v>
      </c>
      <c r="BL488" s="19" t="s">
        <v>131</v>
      </c>
      <c r="BM488" s="210" t="s">
        <v>611</v>
      </c>
    </row>
    <row r="489" s="2" customFormat="1">
      <c r="A489" s="40"/>
      <c r="B489" s="41"/>
      <c r="C489" s="42"/>
      <c r="D489" s="212" t="s">
        <v>133</v>
      </c>
      <c r="E489" s="42"/>
      <c r="F489" s="213" t="s">
        <v>612</v>
      </c>
      <c r="G489" s="42"/>
      <c r="H489" s="42"/>
      <c r="I489" s="214"/>
      <c r="J489" s="42"/>
      <c r="K489" s="42"/>
      <c r="L489" s="46"/>
      <c r="M489" s="215"/>
      <c r="N489" s="216"/>
      <c r="O489" s="86"/>
      <c r="P489" s="86"/>
      <c r="Q489" s="86"/>
      <c r="R489" s="86"/>
      <c r="S489" s="86"/>
      <c r="T489" s="87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T489" s="19" t="s">
        <v>133</v>
      </c>
      <c r="AU489" s="19" t="s">
        <v>79</v>
      </c>
    </row>
    <row r="490" s="2" customFormat="1">
      <c r="A490" s="40"/>
      <c r="B490" s="41"/>
      <c r="C490" s="42"/>
      <c r="D490" s="217" t="s">
        <v>135</v>
      </c>
      <c r="E490" s="42"/>
      <c r="F490" s="218" t="s">
        <v>613</v>
      </c>
      <c r="G490" s="42"/>
      <c r="H490" s="42"/>
      <c r="I490" s="214"/>
      <c r="J490" s="42"/>
      <c r="K490" s="42"/>
      <c r="L490" s="46"/>
      <c r="M490" s="215"/>
      <c r="N490" s="216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135</v>
      </c>
      <c r="AU490" s="19" t="s">
        <v>79</v>
      </c>
    </row>
    <row r="491" s="15" customFormat="1">
      <c r="A491" s="15"/>
      <c r="B491" s="241"/>
      <c r="C491" s="242"/>
      <c r="D491" s="212" t="s">
        <v>137</v>
      </c>
      <c r="E491" s="243" t="s">
        <v>19</v>
      </c>
      <c r="F491" s="244" t="s">
        <v>614</v>
      </c>
      <c r="G491" s="242"/>
      <c r="H491" s="243" t="s">
        <v>19</v>
      </c>
      <c r="I491" s="245"/>
      <c r="J491" s="242"/>
      <c r="K491" s="242"/>
      <c r="L491" s="246"/>
      <c r="M491" s="247"/>
      <c r="N491" s="248"/>
      <c r="O491" s="248"/>
      <c r="P491" s="248"/>
      <c r="Q491" s="248"/>
      <c r="R491" s="248"/>
      <c r="S491" s="248"/>
      <c r="T491" s="249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50" t="s">
        <v>137</v>
      </c>
      <c r="AU491" s="250" t="s">
        <v>79</v>
      </c>
      <c r="AV491" s="15" t="s">
        <v>77</v>
      </c>
      <c r="AW491" s="15" t="s">
        <v>33</v>
      </c>
      <c r="AX491" s="15" t="s">
        <v>72</v>
      </c>
      <c r="AY491" s="250" t="s">
        <v>124</v>
      </c>
    </row>
    <row r="492" s="13" customFormat="1">
      <c r="A492" s="13"/>
      <c r="B492" s="219"/>
      <c r="C492" s="220"/>
      <c r="D492" s="212" t="s">
        <v>137</v>
      </c>
      <c r="E492" s="221" t="s">
        <v>19</v>
      </c>
      <c r="F492" s="222" t="s">
        <v>615</v>
      </c>
      <c r="G492" s="220"/>
      <c r="H492" s="223">
        <v>221.09999999999999</v>
      </c>
      <c r="I492" s="224"/>
      <c r="J492" s="220"/>
      <c r="K492" s="220"/>
      <c r="L492" s="225"/>
      <c r="M492" s="226"/>
      <c r="N492" s="227"/>
      <c r="O492" s="227"/>
      <c r="P492" s="227"/>
      <c r="Q492" s="227"/>
      <c r="R492" s="227"/>
      <c r="S492" s="227"/>
      <c r="T492" s="228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29" t="s">
        <v>137</v>
      </c>
      <c r="AU492" s="229" t="s">
        <v>79</v>
      </c>
      <c r="AV492" s="13" t="s">
        <v>79</v>
      </c>
      <c r="AW492" s="13" t="s">
        <v>33</v>
      </c>
      <c r="AX492" s="13" t="s">
        <v>72</v>
      </c>
      <c r="AY492" s="229" t="s">
        <v>124</v>
      </c>
    </row>
    <row r="493" s="14" customFormat="1">
      <c r="A493" s="14"/>
      <c r="B493" s="230"/>
      <c r="C493" s="231"/>
      <c r="D493" s="212" t="s">
        <v>137</v>
      </c>
      <c r="E493" s="232" t="s">
        <v>19</v>
      </c>
      <c r="F493" s="233" t="s">
        <v>140</v>
      </c>
      <c r="G493" s="231"/>
      <c r="H493" s="234">
        <v>221.09999999999999</v>
      </c>
      <c r="I493" s="235"/>
      <c r="J493" s="231"/>
      <c r="K493" s="231"/>
      <c r="L493" s="236"/>
      <c r="M493" s="237"/>
      <c r="N493" s="238"/>
      <c r="O493" s="238"/>
      <c r="P493" s="238"/>
      <c r="Q493" s="238"/>
      <c r="R493" s="238"/>
      <c r="S493" s="238"/>
      <c r="T493" s="239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0" t="s">
        <v>137</v>
      </c>
      <c r="AU493" s="240" t="s">
        <v>79</v>
      </c>
      <c r="AV493" s="14" t="s">
        <v>131</v>
      </c>
      <c r="AW493" s="14" t="s">
        <v>33</v>
      </c>
      <c r="AX493" s="14" t="s">
        <v>77</v>
      </c>
      <c r="AY493" s="240" t="s">
        <v>124</v>
      </c>
    </row>
    <row r="494" s="2" customFormat="1" ht="24.15" customHeight="1">
      <c r="A494" s="40"/>
      <c r="B494" s="41"/>
      <c r="C494" s="199" t="s">
        <v>616</v>
      </c>
      <c r="D494" s="199" t="s">
        <v>126</v>
      </c>
      <c r="E494" s="200" t="s">
        <v>617</v>
      </c>
      <c r="F494" s="201" t="s">
        <v>618</v>
      </c>
      <c r="G494" s="202" t="s">
        <v>129</v>
      </c>
      <c r="H494" s="203">
        <v>817.07600000000002</v>
      </c>
      <c r="I494" s="204"/>
      <c r="J494" s="205">
        <f>ROUND(I494*H494,2)</f>
        <v>0</v>
      </c>
      <c r="K494" s="201" t="s">
        <v>130</v>
      </c>
      <c r="L494" s="46"/>
      <c r="M494" s="206" t="s">
        <v>19</v>
      </c>
      <c r="N494" s="207" t="s">
        <v>43</v>
      </c>
      <c r="O494" s="86"/>
      <c r="P494" s="208">
        <f>O494*H494</f>
        <v>0</v>
      </c>
      <c r="Q494" s="208">
        <v>0</v>
      </c>
      <c r="R494" s="208">
        <f>Q494*H494</f>
        <v>0</v>
      </c>
      <c r="S494" s="208">
        <v>0</v>
      </c>
      <c r="T494" s="209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0" t="s">
        <v>131</v>
      </c>
      <c r="AT494" s="210" t="s">
        <v>126</v>
      </c>
      <c r="AU494" s="210" t="s">
        <v>79</v>
      </c>
      <c r="AY494" s="19" t="s">
        <v>124</v>
      </c>
      <c r="BE494" s="211">
        <f>IF(N494="základní",J494,0)</f>
        <v>0</v>
      </c>
      <c r="BF494" s="211">
        <f>IF(N494="snížená",J494,0)</f>
        <v>0</v>
      </c>
      <c r="BG494" s="211">
        <f>IF(N494="zákl. přenesená",J494,0)</f>
        <v>0</v>
      </c>
      <c r="BH494" s="211">
        <f>IF(N494="sníž. přenesená",J494,0)</f>
        <v>0</v>
      </c>
      <c r="BI494" s="211">
        <f>IF(N494="nulová",J494,0)</f>
        <v>0</v>
      </c>
      <c r="BJ494" s="19" t="s">
        <v>77</v>
      </c>
      <c r="BK494" s="211">
        <f>ROUND(I494*H494,2)</f>
        <v>0</v>
      </c>
      <c r="BL494" s="19" t="s">
        <v>131</v>
      </c>
      <c r="BM494" s="210" t="s">
        <v>619</v>
      </c>
    </row>
    <row r="495" s="2" customFormat="1">
      <c r="A495" s="40"/>
      <c r="B495" s="41"/>
      <c r="C495" s="42"/>
      <c r="D495" s="212" t="s">
        <v>133</v>
      </c>
      <c r="E495" s="42"/>
      <c r="F495" s="213" t="s">
        <v>620</v>
      </c>
      <c r="G495" s="42"/>
      <c r="H495" s="42"/>
      <c r="I495" s="214"/>
      <c r="J495" s="42"/>
      <c r="K495" s="42"/>
      <c r="L495" s="46"/>
      <c r="M495" s="215"/>
      <c r="N495" s="216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133</v>
      </c>
      <c r="AU495" s="19" t="s">
        <v>79</v>
      </c>
    </row>
    <row r="496" s="2" customFormat="1">
      <c r="A496" s="40"/>
      <c r="B496" s="41"/>
      <c r="C496" s="42"/>
      <c r="D496" s="217" t="s">
        <v>135</v>
      </c>
      <c r="E496" s="42"/>
      <c r="F496" s="218" t="s">
        <v>621</v>
      </c>
      <c r="G496" s="42"/>
      <c r="H496" s="42"/>
      <c r="I496" s="214"/>
      <c r="J496" s="42"/>
      <c r="K496" s="42"/>
      <c r="L496" s="46"/>
      <c r="M496" s="215"/>
      <c r="N496" s="216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135</v>
      </c>
      <c r="AU496" s="19" t="s">
        <v>79</v>
      </c>
    </row>
    <row r="497" s="12" customFormat="1" ht="22.8" customHeight="1">
      <c r="A497" s="12"/>
      <c r="B497" s="183"/>
      <c r="C497" s="184"/>
      <c r="D497" s="185" t="s">
        <v>71</v>
      </c>
      <c r="E497" s="197" t="s">
        <v>622</v>
      </c>
      <c r="F497" s="197" t="s">
        <v>623</v>
      </c>
      <c r="G497" s="184"/>
      <c r="H497" s="184"/>
      <c r="I497" s="187"/>
      <c r="J497" s="198">
        <f>BK497</f>
        <v>0</v>
      </c>
      <c r="K497" s="184"/>
      <c r="L497" s="189"/>
      <c r="M497" s="190"/>
      <c r="N497" s="191"/>
      <c r="O497" s="191"/>
      <c r="P497" s="192">
        <f>SUM(P498:P513)</f>
        <v>0</v>
      </c>
      <c r="Q497" s="191"/>
      <c r="R497" s="192">
        <f>SUM(R498:R513)</f>
        <v>0</v>
      </c>
      <c r="S497" s="191"/>
      <c r="T497" s="193">
        <f>SUM(T498:T513)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194" t="s">
        <v>77</v>
      </c>
      <c r="AT497" s="195" t="s">
        <v>71</v>
      </c>
      <c r="AU497" s="195" t="s">
        <v>77</v>
      </c>
      <c r="AY497" s="194" t="s">
        <v>124</v>
      </c>
      <c r="BK497" s="196">
        <f>SUM(BK498:BK513)</f>
        <v>0</v>
      </c>
    </row>
    <row r="498" s="2" customFormat="1" ht="16.5" customHeight="1">
      <c r="A498" s="40"/>
      <c r="B498" s="41"/>
      <c r="C498" s="199" t="s">
        <v>624</v>
      </c>
      <c r="D498" s="199" t="s">
        <v>126</v>
      </c>
      <c r="E498" s="200" t="s">
        <v>625</v>
      </c>
      <c r="F498" s="201" t="s">
        <v>626</v>
      </c>
      <c r="G498" s="202" t="s">
        <v>183</v>
      </c>
      <c r="H498" s="203">
        <v>88.754999999999995</v>
      </c>
      <c r="I498" s="204"/>
      <c r="J498" s="205">
        <f>ROUND(I498*H498,2)</f>
        <v>0</v>
      </c>
      <c r="K498" s="201" t="s">
        <v>130</v>
      </c>
      <c r="L498" s="46"/>
      <c r="M498" s="206" t="s">
        <v>19</v>
      </c>
      <c r="N498" s="207" t="s">
        <v>43</v>
      </c>
      <c r="O498" s="86"/>
      <c r="P498" s="208">
        <f>O498*H498</f>
        <v>0</v>
      </c>
      <c r="Q498" s="208">
        <v>0</v>
      </c>
      <c r="R498" s="208">
        <f>Q498*H498</f>
        <v>0</v>
      </c>
      <c r="S498" s="208">
        <v>0</v>
      </c>
      <c r="T498" s="209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0" t="s">
        <v>131</v>
      </c>
      <c r="AT498" s="210" t="s">
        <v>126</v>
      </c>
      <c r="AU498" s="210" t="s">
        <v>79</v>
      </c>
      <c r="AY498" s="19" t="s">
        <v>124</v>
      </c>
      <c r="BE498" s="211">
        <f>IF(N498="základní",J498,0)</f>
        <v>0</v>
      </c>
      <c r="BF498" s="211">
        <f>IF(N498="snížená",J498,0)</f>
        <v>0</v>
      </c>
      <c r="BG498" s="211">
        <f>IF(N498="zákl. přenesená",J498,0)</f>
        <v>0</v>
      </c>
      <c r="BH498" s="211">
        <f>IF(N498="sníž. přenesená",J498,0)</f>
        <v>0</v>
      </c>
      <c r="BI498" s="211">
        <f>IF(N498="nulová",J498,0)</f>
        <v>0</v>
      </c>
      <c r="BJ498" s="19" t="s">
        <v>77</v>
      </c>
      <c r="BK498" s="211">
        <f>ROUND(I498*H498,2)</f>
        <v>0</v>
      </c>
      <c r="BL498" s="19" t="s">
        <v>131</v>
      </c>
      <c r="BM498" s="210" t="s">
        <v>627</v>
      </c>
    </row>
    <row r="499" s="2" customFormat="1">
      <c r="A499" s="40"/>
      <c r="B499" s="41"/>
      <c r="C499" s="42"/>
      <c r="D499" s="212" t="s">
        <v>133</v>
      </c>
      <c r="E499" s="42"/>
      <c r="F499" s="213" t="s">
        <v>628</v>
      </c>
      <c r="G499" s="42"/>
      <c r="H499" s="42"/>
      <c r="I499" s="214"/>
      <c r="J499" s="42"/>
      <c r="K499" s="42"/>
      <c r="L499" s="46"/>
      <c r="M499" s="215"/>
      <c r="N499" s="216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133</v>
      </c>
      <c r="AU499" s="19" t="s">
        <v>79</v>
      </c>
    </row>
    <row r="500" s="2" customFormat="1">
      <c r="A500" s="40"/>
      <c r="B500" s="41"/>
      <c r="C500" s="42"/>
      <c r="D500" s="217" t="s">
        <v>135</v>
      </c>
      <c r="E500" s="42"/>
      <c r="F500" s="218" t="s">
        <v>629</v>
      </c>
      <c r="G500" s="42"/>
      <c r="H500" s="42"/>
      <c r="I500" s="214"/>
      <c r="J500" s="42"/>
      <c r="K500" s="42"/>
      <c r="L500" s="46"/>
      <c r="M500" s="215"/>
      <c r="N500" s="216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135</v>
      </c>
      <c r="AU500" s="19" t="s">
        <v>79</v>
      </c>
    </row>
    <row r="501" s="2" customFormat="1" ht="24.15" customHeight="1">
      <c r="A501" s="40"/>
      <c r="B501" s="41"/>
      <c r="C501" s="199" t="s">
        <v>630</v>
      </c>
      <c r="D501" s="199" t="s">
        <v>126</v>
      </c>
      <c r="E501" s="200" t="s">
        <v>631</v>
      </c>
      <c r="F501" s="201" t="s">
        <v>632</v>
      </c>
      <c r="G501" s="202" t="s">
        <v>183</v>
      </c>
      <c r="H501" s="203">
        <v>88.754999999999995</v>
      </c>
      <c r="I501" s="204"/>
      <c r="J501" s="205">
        <f>ROUND(I501*H501,2)</f>
        <v>0</v>
      </c>
      <c r="K501" s="201" t="s">
        <v>130</v>
      </c>
      <c r="L501" s="46"/>
      <c r="M501" s="206" t="s">
        <v>19</v>
      </c>
      <c r="N501" s="207" t="s">
        <v>43</v>
      </c>
      <c r="O501" s="86"/>
      <c r="P501" s="208">
        <f>O501*H501</f>
        <v>0</v>
      </c>
      <c r="Q501" s="208">
        <v>0</v>
      </c>
      <c r="R501" s="208">
        <f>Q501*H501</f>
        <v>0</v>
      </c>
      <c r="S501" s="208">
        <v>0</v>
      </c>
      <c r="T501" s="209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0" t="s">
        <v>131</v>
      </c>
      <c r="AT501" s="210" t="s">
        <v>126</v>
      </c>
      <c r="AU501" s="210" t="s">
        <v>79</v>
      </c>
      <c r="AY501" s="19" t="s">
        <v>124</v>
      </c>
      <c r="BE501" s="211">
        <f>IF(N501="základní",J501,0)</f>
        <v>0</v>
      </c>
      <c r="BF501" s="211">
        <f>IF(N501="snížená",J501,0)</f>
        <v>0</v>
      </c>
      <c r="BG501" s="211">
        <f>IF(N501="zákl. přenesená",J501,0)</f>
        <v>0</v>
      </c>
      <c r="BH501" s="211">
        <f>IF(N501="sníž. přenesená",J501,0)</f>
        <v>0</v>
      </c>
      <c r="BI501" s="211">
        <f>IF(N501="nulová",J501,0)</f>
        <v>0</v>
      </c>
      <c r="BJ501" s="19" t="s">
        <v>77</v>
      </c>
      <c r="BK501" s="211">
        <f>ROUND(I501*H501,2)</f>
        <v>0</v>
      </c>
      <c r="BL501" s="19" t="s">
        <v>131</v>
      </c>
      <c r="BM501" s="210" t="s">
        <v>633</v>
      </c>
    </row>
    <row r="502" s="2" customFormat="1">
      <c r="A502" s="40"/>
      <c r="B502" s="41"/>
      <c r="C502" s="42"/>
      <c r="D502" s="212" t="s">
        <v>133</v>
      </c>
      <c r="E502" s="42"/>
      <c r="F502" s="213" t="s">
        <v>634</v>
      </c>
      <c r="G502" s="42"/>
      <c r="H502" s="42"/>
      <c r="I502" s="214"/>
      <c r="J502" s="42"/>
      <c r="K502" s="42"/>
      <c r="L502" s="46"/>
      <c r="M502" s="215"/>
      <c r="N502" s="216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133</v>
      </c>
      <c r="AU502" s="19" t="s">
        <v>79</v>
      </c>
    </row>
    <row r="503" s="2" customFormat="1">
      <c r="A503" s="40"/>
      <c r="B503" s="41"/>
      <c r="C503" s="42"/>
      <c r="D503" s="217" t="s">
        <v>135</v>
      </c>
      <c r="E503" s="42"/>
      <c r="F503" s="218" t="s">
        <v>635</v>
      </c>
      <c r="G503" s="42"/>
      <c r="H503" s="42"/>
      <c r="I503" s="214"/>
      <c r="J503" s="42"/>
      <c r="K503" s="42"/>
      <c r="L503" s="46"/>
      <c r="M503" s="215"/>
      <c r="N503" s="216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135</v>
      </c>
      <c r="AU503" s="19" t="s">
        <v>79</v>
      </c>
    </row>
    <row r="504" s="2" customFormat="1" ht="24.15" customHeight="1">
      <c r="A504" s="40"/>
      <c r="B504" s="41"/>
      <c r="C504" s="199" t="s">
        <v>636</v>
      </c>
      <c r="D504" s="199" t="s">
        <v>126</v>
      </c>
      <c r="E504" s="200" t="s">
        <v>637</v>
      </c>
      <c r="F504" s="201" t="s">
        <v>638</v>
      </c>
      <c r="G504" s="202" t="s">
        <v>183</v>
      </c>
      <c r="H504" s="203">
        <v>88.754999999999995</v>
      </c>
      <c r="I504" s="204"/>
      <c r="J504" s="205">
        <f>ROUND(I504*H504,2)</f>
        <v>0</v>
      </c>
      <c r="K504" s="201" t="s">
        <v>130</v>
      </c>
      <c r="L504" s="46"/>
      <c r="M504" s="206" t="s">
        <v>19</v>
      </c>
      <c r="N504" s="207" t="s">
        <v>43</v>
      </c>
      <c r="O504" s="86"/>
      <c r="P504" s="208">
        <f>O504*H504</f>
        <v>0</v>
      </c>
      <c r="Q504" s="208">
        <v>0</v>
      </c>
      <c r="R504" s="208">
        <f>Q504*H504</f>
        <v>0</v>
      </c>
      <c r="S504" s="208">
        <v>0</v>
      </c>
      <c r="T504" s="209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0" t="s">
        <v>131</v>
      </c>
      <c r="AT504" s="210" t="s">
        <v>126</v>
      </c>
      <c r="AU504" s="210" t="s">
        <v>79</v>
      </c>
      <c r="AY504" s="19" t="s">
        <v>124</v>
      </c>
      <c r="BE504" s="211">
        <f>IF(N504="základní",J504,0)</f>
        <v>0</v>
      </c>
      <c r="BF504" s="211">
        <f>IF(N504="snížená",J504,0)</f>
        <v>0</v>
      </c>
      <c r="BG504" s="211">
        <f>IF(N504="zákl. přenesená",J504,0)</f>
        <v>0</v>
      </c>
      <c r="BH504" s="211">
        <f>IF(N504="sníž. přenesená",J504,0)</f>
        <v>0</v>
      </c>
      <c r="BI504" s="211">
        <f>IF(N504="nulová",J504,0)</f>
        <v>0</v>
      </c>
      <c r="BJ504" s="19" t="s">
        <v>77</v>
      </c>
      <c r="BK504" s="211">
        <f>ROUND(I504*H504,2)</f>
        <v>0</v>
      </c>
      <c r="BL504" s="19" t="s">
        <v>131</v>
      </c>
      <c r="BM504" s="210" t="s">
        <v>639</v>
      </c>
    </row>
    <row r="505" s="2" customFormat="1">
      <c r="A505" s="40"/>
      <c r="B505" s="41"/>
      <c r="C505" s="42"/>
      <c r="D505" s="212" t="s">
        <v>133</v>
      </c>
      <c r="E505" s="42"/>
      <c r="F505" s="213" t="s">
        <v>640</v>
      </c>
      <c r="G505" s="42"/>
      <c r="H505" s="42"/>
      <c r="I505" s="214"/>
      <c r="J505" s="42"/>
      <c r="K505" s="42"/>
      <c r="L505" s="46"/>
      <c r="M505" s="215"/>
      <c r="N505" s="216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133</v>
      </c>
      <c r="AU505" s="19" t="s">
        <v>79</v>
      </c>
    </row>
    <row r="506" s="2" customFormat="1">
      <c r="A506" s="40"/>
      <c r="B506" s="41"/>
      <c r="C506" s="42"/>
      <c r="D506" s="217" t="s">
        <v>135</v>
      </c>
      <c r="E506" s="42"/>
      <c r="F506" s="218" t="s">
        <v>641</v>
      </c>
      <c r="G506" s="42"/>
      <c r="H506" s="42"/>
      <c r="I506" s="214"/>
      <c r="J506" s="42"/>
      <c r="K506" s="42"/>
      <c r="L506" s="46"/>
      <c r="M506" s="215"/>
      <c r="N506" s="216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135</v>
      </c>
      <c r="AU506" s="19" t="s">
        <v>79</v>
      </c>
    </row>
    <row r="507" s="2" customFormat="1" ht="24.15" customHeight="1">
      <c r="A507" s="40"/>
      <c r="B507" s="41"/>
      <c r="C507" s="199" t="s">
        <v>642</v>
      </c>
      <c r="D507" s="199" t="s">
        <v>126</v>
      </c>
      <c r="E507" s="200" t="s">
        <v>643</v>
      </c>
      <c r="F507" s="201" t="s">
        <v>644</v>
      </c>
      <c r="G507" s="202" t="s">
        <v>183</v>
      </c>
      <c r="H507" s="203">
        <v>1420.0799999999999</v>
      </c>
      <c r="I507" s="204"/>
      <c r="J507" s="205">
        <f>ROUND(I507*H507,2)</f>
        <v>0</v>
      </c>
      <c r="K507" s="201" t="s">
        <v>130</v>
      </c>
      <c r="L507" s="46"/>
      <c r="M507" s="206" t="s">
        <v>19</v>
      </c>
      <c r="N507" s="207" t="s">
        <v>43</v>
      </c>
      <c r="O507" s="86"/>
      <c r="P507" s="208">
        <f>O507*H507</f>
        <v>0</v>
      </c>
      <c r="Q507" s="208">
        <v>0</v>
      </c>
      <c r="R507" s="208">
        <f>Q507*H507</f>
        <v>0</v>
      </c>
      <c r="S507" s="208">
        <v>0</v>
      </c>
      <c r="T507" s="209">
        <f>S507*H507</f>
        <v>0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0" t="s">
        <v>131</v>
      </c>
      <c r="AT507" s="210" t="s">
        <v>126</v>
      </c>
      <c r="AU507" s="210" t="s">
        <v>79</v>
      </c>
      <c r="AY507" s="19" t="s">
        <v>124</v>
      </c>
      <c r="BE507" s="211">
        <f>IF(N507="základní",J507,0)</f>
        <v>0</v>
      </c>
      <c r="BF507" s="211">
        <f>IF(N507="snížená",J507,0)</f>
        <v>0</v>
      </c>
      <c r="BG507" s="211">
        <f>IF(N507="zákl. přenesená",J507,0)</f>
        <v>0</v>
      </c>
      <c r="BH507" s="211">
        <f>IF(N507="sníž. přenesená",J507,0)</f>
        <v>0</v>
      </c>
      <c r="BI507" s="211">
        <f>IF(N507="nulová",J507,0)</f>
        <v>0</v>
      </c>
      <c r="BJ507" s="19" t="s">
        <v>77</v>
      </c>
      <c r="BK507" s="211">
        <f>ROUND(I507*H507,2)</f>
        <v>0</v>
      </c>
      <c r="BL507" s="19" t="s">
        <v>131</v>
      </c>
      <c r="BM507" s="210" t="s">
        <v>645</v>
      </c>
    </row>
    <row r="508" s="2" customFormat="1">
      <c r="A508" s="40"/>
      <c r="B508" s="41"/>
      <c r="C508" s="42"/>
      <c r="D508" s="212" t="s">
        <v>133</v>
      </c>
      <c r="E508" s="42"/>
      <c r="F508" s="213" t="s">
        <v>646</v>
      </c>
      <c r="G508" s="42"/>
      <c r="H508" s="42"/>
      <c r="I508" s="214"/>
      <c r="J508" s="42"/>
      <c r="K508" s="42"/>
      <c r="L508" s="46"/>
      <c r="M508" s="215"/>
      <c r="N508" s="216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133</v>
      </c>
      <c r="AU508" s="19" t="s">
        <v>79</v>
      </c>
    </row>
    <row r="509" s="2" customFormat="1">
      <c r="A509" s="40"/>
      <c r="B509" s="41"/>
      <c r="C509" s="42"/>
      <c r="D509" s="217" t="s">
        <v>135</v>
      </c>
      <c r="E509" s="42"/>
      <c r="F509" s="218" t="s">
        <v>647</v>
      </c>
      <c r="G509" s="42"/>
      <c r="H509" s="42"/>
      <c r="I509" s="214"/>
      <c r="J509" s="42"/>
      <c r="K509" s="42"/>
      <c r="L509" s="46"/>
      <c r="M509" s="215"/>
      <c r="N509" s="216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135</v>
      </c>
      <c r="AU509" s="19" t="s">
        <v>79</v>
      </c>
    </row>
    <row r="510" s="13" customFormat="1">
      <c r="A510" s="13"/>
      <c r="B510" s="219"/>
      <c r="C510" s="220"/>
      <c r="D510" s="212" t="s">
        <v>137</v>
      </c>
      <c r="E510" s="221" t="s">
        <v>19</v>
      </c>
      <c r="F510" s="222" t="s">
        <v>648</v>
      </c>
      <c r="G510" s="220"/>
      <c r="H510" s="223">
        <v>1420.0799999999999</v>
      </c>
      <c r="I510" s="224"/>
      <c r="J510" s="220"/>
      <c r="K510" s="220"/>
      <c r="L510" s="225"/>
      <c r="M510" s="226"/>
      <c r="N510" s="227"/>
      <c r="O510" s="227"/>
      <c r="P510" s="227"/>
      <c r="Q510" s="227"/>
      <c r="R510" s="227"/>
      <c r="S510" s="227"/>
      <c r="T510" s="228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29" t="s">
        <v>137</v>
      </c>
      <c r="AU510" s="229" t="s">
        <v>79</v>
      </c>
      <c r="AV510" s="13" t="s">
        <v>79</v>
      </c>
      <c r="AW510" s="13" t="s">
        <v>33</v>
      </c>
      <c r="AX510" s="13" t="s">
        <v>77</v>
      </c>
      <c r="AY510" s="229" t="s">
        <v>124</v>
      </c>
    </row>
    <row r="511" s="2" customFormat="1" ht="33" customHeight="1">
      <c r="A511" s="40"/>
      <c r="B511" s="41"/>
      <c r="C511" s="199" t="s">
        <v>649</v>
      </c>
      <c r="D511" s="199" t="s">
        <v>126</v>
      </c>
      <c r="E511" s="200" t="s">
        <v>650</v>
      </c>
      <c r="F511" s="201" t="s">
        <v>651</v>
      </c>
      <c r="G511" s="202" t="s">
        <v>183</v>
      </c>
      <c r="H511" s="203">
        <v>88.754999999999995</v>
      </c>
      <c r="I511" s="204"/>
      <c r="J511" s="205">
        <f>ROUND(I511*H511,2)</f>
        <v>0</v>
      </c>
      <c r="K511" s="201" t="s">
        <v>130</v>
      </c>
      <c r="L511" s="46"/>
      <c r="M511" s="206" t="s">
        <v>19</v>
      </c>
      <c r="N511" s="207" t="s">
        <v>43</v>
      </c>
      <c r="O511" s="86"/>
      <c r="P511" s="208">
        <f>O511*H511</f>
        <v>0</v>
      </c>
      <c r="Q511" s="208">
        <v>0</v>
      </c>
      <c r="R511" s="208">
        <f>Q511*H511</f>
        <v>0</v>
      </c>
      <c r="S511" s="208">
        <v>0</v>
      </c>
      <c r="T511" s="209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0" t="s">
        <v>131</v>
      </c>
      <c r="AT511" s="210" t="s">
        <v>126</v>
      </c>
      <c r="AU511" s="210" t="s">
        <v>79</v>
      </c>
      <c r="AY511" s="19" t="s">
        <v>124</v>
      </c>
      <c r="BE511" s="211">
        <f>IF(N511="základní",J511,0)</f>
        <v>0</v>
      </c>
      <c r="BF511" s="211">
        <f>IF(N511="snížená",J511,0)</f>
        <v>0</v>
      </c>
      <c r="BG511" s="211">
        <f>IF(N511="zákl. přenesená",J511,0)</f>
        <v>0</v>
      </c>
      <c r="BH511" s="211">
        <f>IF(N511="sníž. přenesená",J511,0)</f>
        <v>0</v>
      </c>
      <c r="BI511" s="211">
        <f>IF(N511="nulová",J511,0)</f>
        <v>0</v>
      </c>
      <c r="BJ511" s="19" t="s">
        <v>77</v>
      </c>
      <c r="BK511" s="211">
        <f>ROUND(I511*H511,2)</f>
        <v>0</v>
      </c>
      <c r="BL511" s="19" t="s">
        <v>131</v>
      </c>
      <c r="BM511" s="210" t="s">
        <v>652</v>
      </c>
    </row>
    <row r="512" s="2" customFormat="1">
      <c r="A512" s="40"/>
      <c r="B512" s="41"/>
      <c r="C512" s="42"/>
      <c r="D512" s="212" t="s">
        <v>133</v>
      </c>
      <c r="E512" s="42"/>
      <c r="F512" s="213" t="s">
        <v>653</v>
      </c>
      <c r="G512" s="42"/>
      <c r="H512" s="42"/>
      <c r="I512" s="214"/>
      <c r="J512" s="42"/>
      <c r="K512" s="42"/>
      <c r="L512" s="46"/>
      <c r="M512" s="215"/>
      <c r="N512" s="216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133</v>
      </c>
      <c r="AU512" s="19" t="s">
        <v>79</v>
      </c>
    </row>
    <row r="513" s="2" customFormat="1">
      <c r="A513" s="40"/>
      <c r="B513" s="41"/>
      <c r="C513" s="42"/>
      <c r="D513" s="217" t="s">
        <v>135</v>
      </c>
      <c r="E513" s="42"/>
      <c r="F513" s="218" t="s">
        <v>654</v>
      </c>
      <c r="G513" s="42"/>
      <c r="H513" s="42"/>
      <c r="I513" s="214"/>
      <c r="J513" s="42"/>
      <c r="K513" s="42"/>
      <c r="L513" s="46"/>
      <c r="M513" s="215"/>
      <c r="N513" s="216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135</v>
      </c>
      <c r="AU513" s="19" t="s">
        <v>79</v>
      </c>
    </row>
    <row r="514" s="12" customFormat="1" ht="22.8" customHeight="1">
      <c r="A514" s="12"/>
      <c r="B514" s="183"/>
      <c r="C514" s="184"/>
      <c r="D514" s="185" t="s">
        <v>71</v>
      </c>
      <c r="E514" s="197" t="s">
        <v>655</v>
      </c>
      <c r="F514" s="197" t="s">
        <v>656</v>
      </c>
      <c r="G514" s="184"/>
      <c r="H514" s="184"/>
      <c r="I514" s="187"/>
      <c r="J514" s="198">
        <f>BK514</f>
        <v>0</v>
      </c>
      <c r="K514" s="184"/>
      <c r="L514" s="189"/>
      <c r="M514" s="190"/>
      <c r="N514" s="191"/>
      <c r="O514" s="191"/>
      <c r="P514" s="192">
        <f>SUM(P515:P517)</f>
        <v>0</v>
      </c>
      <c r="Q514" s="191"/>
      <c r="R514" s="192">
        <f>SUM(R515:R517)</f>
        <v>0</v>
      </c>
      <c r="S514" s="191"/>
      <c r="T514" s="193">
        <f>SUM(T515:T517)</f>
        <v>0</v>
      </c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R514" s="194" t="s">
        <v>77</v>
      </c>
      <c r="AT514" s="195" t="s">
        <v>71</v>
      </c>
      <c r="AU514" s="195" t="s">
        <v>77</v>
      </c>
      <c r="AY514" s="194" t="s">
        <v>124</v>
      </c>
      <c r="BK514" s="196">
        <f>SUM(BK515:BK517)</f>
        <v>0</v>
      </c>
    </row>
    <row r="515" s="2" customFormat="1" ht="24.15" customHeight="1">
      <c r="A515" s="40"/>
      <c r="B515" s="41"/>
      <c r="C515" s="199" t="s">
        <v>657</v>
      </c>
      <c r="D515" s="199" t="s">
        <v>126</v>
      </c>
      <c r="E515" s="200" t="s">
        <v>658</v>
      </c>
      <c r="F515" s="201" t="s">
        <v>659</v>
      </c>
      <c r="G515" s="202" t="s">
        <v>183</v>
      </c>
      <c r="H515" s="203">
        <v>146.62100000000001</v>
      </c>
      <c r="I515" s="204"/>
      <c r="J515" s="205">
        <f>ROUND(I515*H515,2)</f>
        <v>0</v>
      </c>
      <c r="K515" s="201" t="s">
        <v>130</v>
      </c>
      <c r="L515" s="46"/>
      <c r="M515" s="206" t="s">
        <v>19</v>
      </c>
      <c r="N515" s="207" t="s">
        <v>43</v>
      </c>
      <c r="O515" s="86"/>
      <c r="P515" s="208">
        <f>O515*H515</f>
        <v>0</v>
      </c>
      <c r="Q515" s="208">
        <v>0</v>
      </c>
      <c r="R515" s="208">
        <f>Q515*H515</f>
        <v>0</v>
      </c>
      <c r="S515" s="208">
        <v>0</v>
      </c>
      <c r="T515" s="209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0" t="s">
        <v>131</v>
      </c>
      <c r="AT515" s="210" t="s">
        <v>126</v>
      </c>
      <c r="AU515" s="210" t="s">
        <v>79</v>
      </c>
      <c r="AY515" s="19" t="s">
        <v>124</v>
      </c>
      <c r="BE515" s="211">
        <f>IF(N515="základní",J515,0)</f>
        <v>0</v>
      </c>
      <c r="BF515" s="211">
        <f>IF(N515="snížená",J515,0)</f>
        <v>0</v>
      </c>
      <c r="BG515" s="211">
        <f>IF(N515="zákl. přenesená",J515,0)</f>
        <v>0</v>
      </c>
      <c r="BH515" s="211">
        <f>IF(N515="sníž. přenesená",J515,0)</f>
        <v>0</v>
      </c>
      <c r="BI515" s="211">
        <f>IF(N515="nulová",J515,0)</f>
        <v>0</v>
      </c>
      <c r="BJ515" s="19" t="s">
        <v>77</v>
      </c>
      <c r="BK515" s="211">
        <f>ROUND(I515*H515,2)</f>
        <v>0</v>
      </c>
      <c r="BL515" s="19" t="s">
        <v>131</v>
      </c>
      <c r="BM515" s="210" t="s">
        <v>660</v>
      </c>
    </row>
    <row r="516" s="2" customFormat="1">
      <c r="A516" s="40"/>
      <c r="B516" s="41"/>
      <c r="C516" s="42"/>
      <c r="D516" s="212" t="s">
        <v>133</v>
      </c>
      <c r="E516" s="42"/>
      <c r="F516" s="213" t="s">
        <v>661</v>
      </c>
      <c r="G516" s="42"/>
      <c r="H516" s="42"/>
      <c r="I516" s="214"/>
      <c r="J516" s="42"/>
      <c r="K516" s="42"/>
      <c r="L516" s="46"/>
      <c r="M516" s="215"/>
      <c r="N516" s="216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133</v>
      </c>
      <c r="AU516" s="19" t="s">
        <v>79</v>
      </c>
    </row>
    <row r="517" s="2" customFormat="1">
      <c r="A517" s="40"/>
      <c r="B517" s="41"/>
      <c r="C517" s="42"/>
      <c r="D517" s="217" t="s">
        <v>135</v>
      </c>
      <c r="E517" s="42"/>
      <c r="F517" s="218" t="s">
        <v>662</v>
      </c>
      <c r="G517" s="42"/>
      <c r="H517" s="42"/>
      <c r="I517" s="214"/>
      <c r="J517" s="42"/>
      <c r="K517" s="42"/>
      <c r="L517" s="46"/>
      <c r="M517" s="215"/>
      <c r="N517" s="216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135</v>
      </c>
      <c r="AU517" s="19" t="s">
        <v>79</v>
      </c>
    </row>
    <row r="518" s="12" customFormat="1" ht="25.92" customHeight="1">
      <c r="A518" s="12"/>
      <c r="B518" s="183"/>
      <c r="C518" s="184"/>
      <c r="D518" s="185" t="s">
        <v>71</v>
      </c>
      <c r="E518" s="186" t="s">
        <v>663</v>
      </c>
      <c r="F518" s="186" t="s">
        <v>664</v>
      </c>
      <c r="G518" s="184"/>
      <c r="H518" s="184"/>
      <c r="I518" s="187"/>
      <c r="J518" s="188">
        <f>BK518</f>
        <v>0</v>
      </c>
      <c r="K518" s="184"/>
      <c r="L518" s="189"/>
      <c r="M518" s="190"/>
      <c r="N518" s="191"/>
      <c r="O518" s="191"/>
      <c r="P518" s="192">
        <f>P519+P536+P554+P602+P624+P653+P708+P759</f>
        <v>0</v>
      </c>
      <c r="Q518" s="191"/>
      <c r="R518" s="192">
        <f>R519+R536+R554+R602+R624+R653+R708+R759</f>
        <v>8.8977750000000011</v>
      </c>
      <c r="S518" s="191"/>
      <c r="T518" s="193">
        <f>T519+T536+T554+T602+T624+T653+T708+T759</f>
        <v>0.77761989999999992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194" t="s">
        <v>79</v>
      </c>
      <c r="AT518" s="195" t="s">
        <v>71</v>
      </c>
      <c r="AU518" s="195" t="s">
        <v>72</v>
      </c>
      <c r="AY518" s="194" t="s">
        <v>124</v>
      </c>
      <c r="BK518" s="196">
        <f>BK519+BK536+BK554+BK602+BK624+BK653+BK708+BK759</f>
        <v>0</v>
      </c>
    </row>
    <row r="519" s="12" customFormat="1" ht="22.8" customHeight="1">
      <c r="A519" s="12"/>
      <c r="B519" s="183"/>
      <c r="C519" s="184"/>
      <c r="D519" s="185" t="s">
        <v>71</v>
      </c>
      <c r="E519" s="197" t="s">
        <v>665</v>
      </c>
      <c r="F519" s="197" t="s">
        <v>666</v>
      </c>
      <c r="G519" s="184"/>
      <c r="H519" s="184"/>
      <c r="I519" s="187"/>
      <c r="J519" s="198">
        <f>BK519</f>
        <v>0</v>
      </c>
      <c r="K519" s="184"/>
      <c r="L519" s="189"/>
      <c r="M519" s="190"/>
      <c r="N519" s="191"/>
      <c r="O519" s="191"/>
      <c r="P519" s="192">
        <f>SUM(P520:P535)</f>
        <v>0</v>
      </c>
      <c r="Q519" s="191"/>
      <c r="R519" s="192">
        <f>SUM(R520:R535)</f>
        <v>0.31714799999999999</v>
      </c>
      <c r="S519" s="191"/>
      <c r="T519" s="193">
        <f>SUM(T520:T535)</f>
        <v>0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R519" s="194" t="s">
        <v>79</v>
      </c>
      <c r="AT519" s="195" t="s">
        <v>71</v>
      </c>
      <c r="AU519" s="195" t="s">
        <v>77</v>
      </c>
      <c r="AY519" s="194" t="s">
        <v>124</v>
      </c>
      <c r="BK519" s="196">
        <f>SUM(BK520:BK535)</f>
        <v>0</v>
      </c>
    </row>
    <row r="520" s="2" customFormat="1" ht="24.15" customHeight="1">
      <c r="A520" s="40"/>
      <c r="B520" s="41"/>
      <c r="C520" s="199" t="s">
        <v>667</v>
      </c>
      <c r="D520" s="199" t="s">
        <v>126</v>
      </c>
      <c r="E520" s="200" t="s">
        <v>668</v>
      </c>
      <c r="F520" s="201" t="s">
        <v>669</v>
      </c>
      <c r="G520" s="202" t="s">
        <v>129</v>
      </c>
      <c r="H520" s="203">
        <v>81.319999999999993</v>
      </c>
      <c r="I520" s="204"/>
      <c r="J520" s="205">
        <f>ROUND(I520*H520,2)</f>
        <v>0</v>
      </c>
      <c r="K520" s="201" t="s">
        <v>130</v>
      </c>
      <c r="L520" s="46"/>
      <c r="M520" s="206" t="s">
        <v>19</v>
      </c>
      <c r="N520" s="207" t="s">
        <v>43</v>
      </c>
      <c r="O520" s="86"/>
      <c r="P520" s="208">
        <f>O520*H520</f>
        <v>0</v>
      </c>
      <c r="Q520" s="208">
        <v>0</v>
      </c>
      <c r="R520" s="208">
        <f>Q520*H520</f>
        <v>0</v>
      </c>
      <c r="S520" s="208">
        <v>0</v>
      </c>
      <c r="T520" s="209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0" t="s">
        <v>237</v>
      </c>
      <c r="AT520" s="210" t="s">
        <v>126</v>
      </c>
      <c r="AU520" s="210" t="s">
        <v>79</v>
      </c>
      <c r="AY520" s="19" t="s">
        <v>124</v>
      </c>
      <c r="BE520" s="211">
        <f>IF(N520="základní",J520,0)</f>
        <v>0</v>
      </c>
      <c r="BF520" s="211">
        <f>IF(N520="snížená",J520,0)</f>
        <v>0</v>
      </c>
      <c r="BG520" s="211">
        <f>IF(N520="zákl. přenesená",J520,0)</f>
        <v>0</v>
      </c>
      <c r="BH520" s="211">
        <f>IF(N520="sníž. přenesená",J520,0)</f>
        <v>0</v>
      </c>
      <c r="BI520" s="211">
        <f>IF(N520="nulová",J520,0)</f>
        <v>0</v>
      </c>
      <c r="BJ520" s="19" t="s">
        <v>77</v>
      </c>
      <c r="BK520" s="211">
        <f>ROUND(I520*H520,2)</f>
        <v>0</v>
      </c>
      <c r="BL520" s="19" t="s">
        <v>237</v>
      </c>
      <c r="BM520" s="210" t="s">
        <v>670</v>
      </c>
    </row>
    <row r="521" s="2" customFormat="1">
      <c r="A521" s="40"/>
      <c r="B521" s="41"/>
      <c r="C521" s="42"/>
      <c r="D521" s="212" t="s">
        <v>133</v>
      </c>
      <c r="E521" s="42"/>
      <c r="F521" s="213" t="s">
        <v>671</v>
      </c>
      <c r="G521" s="42"/>
      <c r="H521" s="42"/>
      <c r="I521" s="214"/>
      <c r="J521" s="42"/>
      <c r="K521" s="42"/>
      <c r="L521" s="46"/>
      <c r="M521" s="215"/>
      <c r="N521" s="216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133</v>
      </c>
      <c r="AU521" s="19" t="s">
        <v>79</v>
      </c>
    </row>
    <row r="522" s="2" customFormat="1">
      <c r="A522" s="40"/>
      <c r="B522" s="41"/>
      <c r="C522" s="42"/>
      <c r="D522" s="217" t="s">
        <v>135</v>
      </c>
      <c r="E522" s="42"/>
      <c r="F522" s="218" t="s">
        <v>672</v>
      </c>
      <c r="G522" s="42"/>
      <c r="H522" s="42"/>
      <c r="I522" s="214"/>
      <c r="J522" s="42"/>
      <c r="K522" s="42"/>
      <c r="L522" s="46"/>
      <c r="M522" s="215"/>
      <c r="N522" s="216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135</v>
      </c>
      <c r="AU522" s="19" t="s">
        <v>79</v>
      </c>
    </row>
    <row r="523" s="13" customFormat="1">
      <c r="A523" s="13"/>
      <c r="B523" s="219"/>
      <c r="C523" s="220"/>
      <c r="D523" s="212" t="s">
        <v>137</v>
      </c>
      <c r="E523" s="221" t="s">
        <v>19</v>
      </c>
      <c r="F523" s="222" t="s">
        <v>301</v>
      </c>
      <c r="G523" s="220"/>
      <c r="H523" s="223">
        <v>20.399999999999999</v>
      </c>
      <c r="I523" s="224"/>
      <c r="J523" s="220"/>
      <c r="K523" s="220"/>
      <c r="L523" s="225"/>
      <c r="M523" s="226"/>
      <c r="N523" s="227"/>
      <c r="O523" s="227"/>
      <c r="P523" s="227"/>
      <c r="Q523" s="227"/>
      <c r="R523" s="227"/>
      <c r="S523" s="227"/>
      <c r="T523" s="228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29" t="s">
        <v>137</v>
      </c>
      <c r="AU523" s="229" t="s">
        <v>79</v>
      </c>
      <c r="AV523" s="13" t="s">
        <v>79</v>
      </c>
      <c r="AW523" s="13" t="s">
        <v>33</v>
      </c>
      <c r="AX523" s="13" t="s">
        <v>72</v>
      </c>
      <c r="AY523" s="229" t="s">
        <v>124</v>
      </c>
    </row>
    <row r="524" s="13" customFormat="1">
      <c r="A524" s="13"/>
      <c r="B524" s="219"/>
      <c r="C524" s="220"/>
      <c r="D524" s="212" t="s">
        <v>137</v>
      </c>
      <c r="E524" s="221" t="s">
        <v>19</v>
      </c>
      <c r="F524" s="222" t="s">
        <v>302</v>
      </c>
      <c r="G524" s="220"/>
      <c r="H524" s="223">
        <v>60.920000000000002</v>
      </c>
      <c r="I524" s="224"/>
      <c r="J524" s="220"/>
      <c r="K524" s="220"/>
      <c r="L524" s="225"/>
      <c r="M524" s="226"/>
      <c r="N524" s="227"/>
      <c r="O524" s="227"/>
      <c r="P524" s="227"/>
      <c r="Q524" s="227"/>
      <c r="R524" s="227"/>
      <c r="S524" s="227"/>
      <c r="T524" s="228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29" t="s">
        <v>137</v>
      </c>
      <c r="AU524" s="229" t="s">
        <v>79</v>
      </c>
      <c r="AV524" s="13" t="s">
        <v>79</v>
      </c>
      <c r="AW524" s="13" t="s">
        <v>33</v>
      </c>
      <c r="AX524" s="13" t="s">
        <v>72</v>
      </c>
      <c r="AY524" s="229" t="s">
        <v>124</v>
      </c>
    </row>
    <row r="525" s="14" customFormat="1">
      <c r="A525" s="14"/>
      <c r="B525" s="230"/>
      <c r="C525" s="231"/>
      <c r="D525" s="212" t="s">
        <v>137</v>
      </c>
      <c r="E525" s="232" t="s">
        <v>19</v>
      </c>
      <c r="F525" s="233" t="s">
        <v>140</v>
      </c>
      <c r="G525" s="231"/>
      <c r="H525" s="234">
        <v>81.319999999999993</v>
      </c>
      <c r="I525" s="235"/>
      <c r="J525" s="231"/>
      <c r="K525" s="231"/>
      <c r="L525" s="236"/>
      <c r="M525" s="237"/>
      <c r="N525" s="238"/>
      <c r="O525" s="238"/>
      <c r="P525" s="238"/>
      <c r="Q525" s="238"/>
      <c r="R525" s="238"/>
      <c r="S525" s="238"/>
      <c r="T525" s="239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0" t="s">
        <v>137</v>
      </c>
      <c r="AU525" s="240" t="s">
        <v>79</v>
      </c>
      <c r="AV525" s="14" t="s">
        <v>131</v>
      </c>
      <c r="AW525" s="14" t="s">
        <v>33</v>
      </c>
      <c r="AX525" s="14" t="s">
        <v>77</v>
      </c>
      <c r="AY525" s="240" t="s">
        <v>124</v>
      </c>
    </row>
    <row r="526" s="2" customFormat="1" ht="24.15" customHeight="1">
      <c r="A526" s="40"/>
      <c r="B526" s="41"/>
      <c r="C526" s="251" t="s">
        <v>673</v>
      </c>
      <c r="D526" s="251" t="s">
        <v>208</v>
      </c>
      <c r="E526" s="252" t="s">
        <v>674</v>
      </c>
      <c r="F526" s="253" t="s">
        <v>675</v>
      </c>
      <c r="G526" s="254" t="s">
        <v>676</v>
      </c>
      <c r="H526" s="255">
        <v>292.75200000000001</v>
      </c>
      <c r="I526" s="256"/>
      <c r="J526" s="257">
        <f>ROUND(I526*H526,2)</f>
        <v>0</v>
      </c>
      <c r="K526" s="253" t="s">
        <v>130</v>
      </c>
      <c r="L526" s="258"/>
      <c r="M526" s="259" t="s">
        <v>19</v>
      </c>
      <c r="N526" s="260" t="s">
        <v>43</v>
      </c>
      <c r="O526" s="86"/>
      <c r="P526" s="208">
        <f>O526*H526</f>
        <v>0</v>
      </c>
      <c r="Q526" s="208">
        <v>0.001</v>
      </c>
      <c r="R526" s="208">
        <f>Q526*H526</f>
        <v>0.29275200000000001</v>
      </c>
      <c r="S526" s="208">
        <v>0</v>
      </c>
      <c r="T526" s="209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0" t="s">
        <v>377</v>
      </c>
      <c r="AT526" s="210" t="s">
        <v>208</v>
      </c>
      <c r="AU526" s="210" t="s">
        <v>79</v>
      </c>
      <c r="AY526" s="19" t="s">
        <v>124</v>
      </c>
      <c r="BE526" s="211">
        <f>IF(N526="základní",J526,0)</f>
        <v>0</v>
      </c>
      <c r="BF526" s="211">
        <f>IF(N526="snížená",J526,0)</f>
        <v>0</v>
      </c>
      <c r="BG526" s="211">
        <f>IF(N526="zákl. přenesená",J526,0)</f>
        <v>0</v>
      </c>
      <c r="BH526" s="211">
        <f>IF(N526="sníž. přenesená",J526,0)</f>
        <v>0</v>
      </c>
      <c r="BI526" s="211">
        <f>IF(N526="nulová",J526,0)</f>
        <v>0</v>
      </c>
      <c r="BJ526" s="19" t="s">
        <v>77</v>
      </c>
      <c r="BK526" s="211">
        <f>ROUND(I526*H526,2)</f>
        <v>0</v>
      </c>
      <c r="BL526" s="19" t="s">
        <v>237</v>
      </c>
      <c r="BM526" s="210" t="s">
        <v>677</v>
      </c>
    </row>
    <row r="527" s="2" customFormat="1">
      <c r="A527" s="40"/>
      <c r="B527" s="41"/>
      <c r="C527" s="42"/>
      <c r="D527" s="212" t="s">
        <v>133</v>
      </c>
      <c r="E527" s="42"/>
      <c r="F527" s="213" t="s">
        <v>675</v>
      </c>
      <c r="G527" s="42"/>
      <c r="H527" s="42"/>
      <c r="I527" s="214"/>
      <c r="J527" s="42"/>
      <c r="K527" s="42"/>
      <c r="L527" s="46"/>
      <c r="M527" s="215"/>
      <c r="N527" s="216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133</v>
      </c>
      <c r="AU527" s="19" t="s">
        <v>79</v>
      </c>
    </row>
    <row r="528" s="13" customFormat="1">
      <c r="A528" s="13"/>
      <c r="B528" s="219"/>
      <c r="C528" s="220"/>
      <c r="D528" s="212" t="s">
        <v>137</v>
      </c>
      <c r="E528" s="221" t="s">
        <v>19</v>
      </c>
      <c r="F528" s="222" t="s">
        <v>678</v>
      </c>
      <c r="G528" s="220"/>
      <c r="H528" s="223">
        <v>292.75200000000001</v>
      </c>
      <c r="I528" s="224"/>
      <c r="J528" s="220"/>
      <c r="K528" s="220"/>
      <c r="L528" s="225"/>
      <c r="M528" s="226"/>
      <c r="N528" s="227"/>
      <c r="O528" s="227"/>
      <c r="P528" s="227"/>
      <c r="Q528" s="227"/>
      <c r="R528" s="227"/>
      <c r="S528" s="227"/>
      <c r="T528" s="22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29" t="s">
        <v>137</v>
      </c>
      <c r="AU528" s="229" t="s">
        <v>79</v>
      </c>
      <c r="AV528" s="13" t="s">
        <v>79</v>
      </c>
      <c r="AW528" s="13" t="s">
        <v>33</v>
      </c>
      <c r="AX528" s="13" t="s">
        <v>77</v>
      </c>
      <c r="AY528" s="229" t="s">
        <v>124</v>
      </c>
    </row>
    <row r="529" s="2" customFormat="1" ht="24.15" customHeight="1">
      <c r="A529" s="40"/>
      <c r="B529" s="41"/>
      <c r="C529" s="199" t="s">
        <v>679</v>
      </c>
      <c r="D529" s="199" t="s">
        <v>126</v>
      </c>
      <c r="E529" s="200" t="s">
        <v>680</v>
      </c>
      <c r="F529" s="201" t="s">
        <v>681</v>
      </c>
      <c r="G529" s="202" t="s">
        <v>129</v>
      </c>
      <c r="H529" s="203">
        <v>60.990000000000002</v>
      </c>
      <c r="I529" s="204"/>
      <c r="J529" s="205">
        <f>ROUND(I529*H529,2)</f>
        <v>0</v>
      </c>
      <c r="K529" s="201" t="s">
        <v>130</v>
      </c>
      <c r="L529" s="46"/>
      <c r="M529" s="206" t="s">
        <v>19</v>
      </c>
      <c r="N529" s="207" t="s">
        <v>43</v>
      </c>
      <c r="O529" s="86"/>
      <c r="P529" s="208">
        <f>O529*H529</f>
        <v>0</v>
      </c>
      <c r="Q529" s="208">
        <v>0.00040000000000000002</v>
      </c>
      <c r="R529" s="208">
        <f>Q529*H529</f>
        <v>0.024396000000000001</v>
      </c>
      <c r="S529" s="208">
        <v>0</v>
      </c>
      <c r="T529" s="209">
        <f>S529*H529</f>
        <v>0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10" t="s">
        <v>237</v>
      </c>
      <c r="AT529" s="210" t="s">
        <v>126</v>
      </c>
      <c r="AU529" s="210" t="s">
        <v>79</v>
      </c>
      <c r="AY529" s="19" t="s">
        <v>124</v>
      </c>
      <c r="BE529" s="211">
        <f>IF(N529="základní",J529,0)</f>
        <v>0</v>
      </c>
      <c r="BF529" s="211">
        <f>IF(N529="snížená",J529,0)</f>
        <v>0</v>
      </c>
      <c r="BG529" s="211">
        <f>IF(N529="zákl. přenesená",J529,0)</f>
        <v>0</v>
      </c>
      <c r="BH529" s="211">
        <f>IF(N529="sníž. přenesená",J529,0)</f>
        <v>0</v>
      </c>
      <c r="BI529" s="211">
        <f>IF(N529="nulová",J529,0)</f>
        <v>0</v>
      </c>
      <c r="BJ529" s="19" t="s">
        <v>77</v>
      </c>
      <c r="BK529" s="211">
        <f>ROUND(I529*H529,2)</f>
        <v>0</v>
      </c>
      <c r="BL529" s="19" t="s">
        <v>237</v>
      </c>
      <c r="BM529" s="210" t="s">
        <v>682</v>
      </c>
    </row>
    <row r="530" s="2" customFormat="1">
      <c r="A530" s="40"/>
      <c r="B530" s="41"/>
      <c r="C530" s="42"/>
      <c r="D530" s="212" t="s">
        <v>133</v>
      </c>
      <c r="E530" s="42"/>
      <c r="F530" s="213" t="s">
        <v>683</v>
      </c>
      <c r="G530" s="42"/>
      <c r="H530" s="42"/>
      <c r="I530" s="214"/>
      <c r="J530" s="42"/>
      <c r="K530" s="42"/>
      <c r="L530" s="46"/>
      <c r="M530" s="215"/>
      <c r="N530" s="216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133</v>
      </c>
      <c r="AU530" s="19" t="s">
        <v>79</v>
      </c>
    </row>
    <row r="531" s="2" customFormat="1">
      <c r="A531" s="40"/>
      <c r="B531" s="41"/>
      <c r="C531" s="42"/>
      <c r="D531" s="217" t="s">
        <v>135</v>
      </c>
      <c r="E531" s="42"/>
      <c r="F531" s="218" t="s">
        <v>684</v>
      </c>
      <c r="G531" s="42"/>
      <c r="H531" s="42"/>
      <c r="I531" s="214"/>
      <c r="J531" s="42"/>
      <c r="K531" s="42"/>
      <c r="L531" s="46"/>
      <c r="M531" s="215"/>
      <c r="N531" s="216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135</v>
      </c>
      <c r="AU531" s="19" t="s">
        <v>79</v>
      </c>
    </row>
    <row r="532" s="13" customFormat="1">
      <c r="A532" s="13"/>
      <c r="B532" s="219"/>
      <c r="C532" s="220"/>
      <c r="D532" s="212" t="s">
        <v>137</v>
      </c>
      <c r="E532" s="221" t="s">
        <v>19</v>
      </c>
      <c r="F532" s="222" t="s">
        <v>685</v>
      </c>
      <c r="G532" s="220"/>
      <c r="H532" s="223">
        <v>60.990000000000002</v>
      </c>
      <c r="I532" s="224"/>
      <c r="J532" s="220"/>
      <c r="K532" s="220"/>
      <c r="L532" s="225"/>
      <c r="M532" s="226"/>
      <c r="N532" s="227"/>
      <c r="O532" s="227"/>
      <c r="P532" s="227"/>
      <c r="Q532" s="227"/>
      <c r="R532" s="227"/>
      <c r="S532" s="227"/>
      <c r="T532" s="228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29" t="s">
        <v>137</v>
      </c>
      <c r="AU532" s="229" t="s">
        <v>79</v>
      </c>
      <c r="AV532" s="13" t="s">
        <v>79</v>
      </c>
      <c r="AW532" s="13" t="s">
        <v>33</v>
      </c>
      <c r="AX532" s="13" t="s">
        <v>77</v>
      </c>
      <c r="AY532" s="229" t="s">
        <v>124</v>
      </c>
    </row>
    <row r="533" s="2" customFormat="1" ht="33" customHeight="1">
      <c r="A533" s="40"/>
      <c r="B533" s="41"/>
      <c r="C533" s="199" t="s">
        <v>686</v>
      </c>
      <c r="D533" s="199" t="s">
        <v>126</v>
      </c>
      <c r="E533" s="200" t="s">
        <v>687</v>
      </c>
      <c r="F533" s="201" t="s">
        <v>688</v>
      </c>
      <c r="G533" s="202" t="s">
        <v>689</v>
      </c>
      <c r="H533" s="261"/>
      <c r="I533" s="204"/>
      <c r="J533" s="205">
        <f>ROUND(I533*H533,2)</f>
        <v>0</v>
      </c>
      <c r="K533" s="201" t="s">
        <v>130</v>
      </c>
      <c r="L533" s="46"/>
      <c r="M533" s="206" t="s">
        <v>19</v>
      </c>
      <c r="N533" s="207" t="s">
        <v>43</v>
      </c>
      <c r="O533" s="86"/>
      <c r="P533" s="208">
        <f>O533*H533</f>
        <v>0</v>
      </c>
      <c r="Q533" s="208">
        <v>0</v>
      </c>
      <c r="R533" s="208">
        <f>Q533*H533</f>
        <v>0</v>
      </c>
      <c r="S533" s="208">
        <v>0</v>
      </c>
      <c r="T533" s="209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0" t="s">
        <v>237</v>
      </c>
      <c r="AT533" s="210" t="s">
        <v>126</v>
      </c>
      <c r="AU533" s="210" t="s">
        <v>79</v>
      </c>
      <c r="AY533" s="19" t="s">
        <v>124</v>
      </c>
      <c r="BE533" s="211">
        <f>IF(N533="základní",J533,0)</f>
        <v>0</v>
      </c>
      <c r="BF533" s="211">
        <f>IF(N533="snížená",J533,0)</f>
        <v>0</v>
      </c>
      <c r="BG533" s="211">
        <f>IF(N533="zákl. přenesená",J533,0)</f>
        <v>0</v>
      </c>
      <c r="BH533" s="211">
        <f>IF(N533="sníž. přenesená",J533,0)</f>
        <v>0</v>
      </c>
      <c r="BI533" s="211">
        <f>IF(N533="nulová",J533,0)</f>
        <v>0</v>
      </c>
      <c r="BJ533" s="19" t="s">
        <v>77</v>
      </c>
      <c r="BK533" s="211">
        <f>ROUND(I533*H533,2)</f>
        <v>0</v>
      </c>
      <c r="BL533" s="19" t="s">
        <v>237</v>
      </c>
      <c r="BM533" s="210" t="s">
        <v>690</v>
      </c>
    </row>
    <row r="534" s="2" customFormat="1">
      <c r="A534" s="40"/>
      <c r="B534" s="41"/>
      <c r="C534" s="42"/>
      <c r="D534" s="212" t="s">
        <v>133</v>
      </c>
      <c r="E534" s="42"/>
      <c r="F534" s="213" t="s">
        <v>691</v>
      </c>
      <c r="G534" s="42"/>
      <c r="H534" s="42"/>
      <c r="I534" s="214"/>
      <c r="J534" s="42"/>
      <c r="K534" s="42"/>
      <c r="L534" s="46"/>
      <c r="M534" s="215"/>
      <c r="N534" s="216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133</v>
      </c>
      <c r="AU534" s="19" t="s">
        <v>79</v>
      </c>
    </row>
    <row r="535" s="2" customFormat="1">
      <c r="A535" s="40"/>
      <c r="B535" s="41"/>
      <c r="C535" s="42"/>
      <c r="D535" s="217" t="s">
        <v>135</v>
      </c>
      <c r="E535" s="42"/>
      <c r="F535" s="218" t="s">
        <v>692</v>
      </c>
      <c r="G535" s="42"/>
      <c r="H535" s="42"/>
      <c r="I535" s="214"/>
      <c r="J535" s="42"/>
      <c r="K535" s="42"/>
      <c r="L535" s="46"/>
      <c r="M535" s="215"/>
      <c r="N535" s="216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135</v>
      </c>
      <c r="AU535" s="19" t="s">
        <v>79</v>
      </c>
    </row>
    <row r="536" s="12" customFormat="1" ht="22.8" customHeight="1">
      <c r="A536" s="12"/>
      <c r="B536" s="183"/>
      <c r="C536" s="184"/>
      <c r="D536" s="185" t="s">
        <v>71</v>
      </c>
      <c r="E536" s="197" t="s">
        <v>693</v>
      </c>
      <c r="F536" s="197" t="s">
        <v>694</v>
      </c>
      <c r="G536" s="184"/>
      <c r="H536" s="184"/>
      <c r="I536" s="187"/>
      <c r="J536" s="198">
        <f>BK536</f>
        <v>0</v>
      </c>
      <c r="K536" s="184"/>
      <c r="L536" s="189"/>
      <c r="M536" s="190"/>
      <c r="N536" s="191"/>
      <c r="O536" s="191"/>
      <c r="P536" s="192">
        <f>SUM(P537:P553)</f>
        <v>0</v>
      </c>
      <c r="Q536" s="191"/>
      <c r="R536" s="192">
        <f>SUM(R537:R553)</f>
        <v>1.2376073999999999</v>
      </c>
      <c r="S536" s="191"/>
      <c r="T536" s="193">
        <f>SUM(T537:T553)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194" t="s">
        <v>79</v>
      </c>
      <c r="AT536" s="195" t="s">
        <v>71</v>
      </c>
      <c r="AU536" s="195" t="s">
        <v>77</v>
      </c>
      <c r="AY536" s="194" t="s">
        <v>124</v>
      </c>
      <c r="BK536" s="196">
        <f>SUM(BK537:BK553)</f>
        <v>0</v>
      </c>
    </row>
    <row r="537" s="2" customFormat="1" ht="24.15" customHeight="1">
      <c r="A537" s="40"/>
      <c r="B537" s="41"/>
      <c r="C537" s="199" t="s">
        <v>695</v>
      </c>
      <c r="D537" s="199" t="s">
        <v>126</v>
      </c>
      <c r="E537" s="200" t="s">
        <v>696</v>
      </c>
      <c r="F537" s="201" t="s">
        <v>697</v>
      </c>
      <c r="G537" s="202" t="s">
        <v>129</v>
      </c>
      <c r="H537" s="203">
        <v>73.188000000000002</v>
      </c>
      <c r="I537" s="204"/>
      <c r="J537" s="205">
        <f>ROUND(I537*H537,2)</f>
        <v>0</v>
      </c>
      <c r="K537" s="201" t="s">
        <v>130</v>
      </c>
      <c r="L537" s="46"/>
      <c r="M537" s="206" t="s">
        <v>19</v>
      </c>
      <c r="N537" s="207" t="s">
        <v>43</v>
      </c>
      <c r="O537" s="86"/>
      <c r="P537" s="208">
        <f>O537*H537</f>
        <v>0</v>
      </c>
      <c r="Q537" s="208">
        <v>0.0060000000000000001</v>
      </c>
      <c r="R537" s="208">
        <f>Q537*H537</f>
        <v>0.43912800000000002</v>
      </c>
      <c r="S537" s="208">
        <v>0</v>
      </c>
      <c r="T537" s="209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10" t="s">
        <v>237</v>
      </c>
      <c r="AT537" s="210" t="s">
        <v>126</v>
      </c>
      <c r="AU537" s="210" t="s">
        <v>79</v>
      </c>
      <c r="AY537" s="19" t="s">
        <v>124</v>
      </c>
      <c r="BE537" s="211">
        <f>IF(N537="základní",J537,0)</f>
        <v>0</v>
      </c>
      <c r="BF537" s="211">
        <f>IF(N537="snížená",J537,0)</f>
        <v>0</v>
      </c>
      <c r="BG537" s="211">
        <f>IF(N537="zákl. přenesená",J537,0)</f>
        <v>0</v>
      </c>
      <c r="BH537" s="211">
        <f>IF(N537="sníž. přenesená",J537,0)</f>
        <v>0</v>
      </c>
      <c r="BI537" s="211">
        <f>IF(N537="nulová",J537,0)</f>
        <v>0</v>
      </c>
      <c r="BJ537" s="19" t="s">
        <v>77</v>
      </c>
      <c r="BK537" s="211">
        <f>ROUND(I537*H537,2)</f>
        <v>0</v>
      </c>
      <c r="BL537" s="19" t="s">
        <v>237</v>
      </c>
      <c r="BM537" s="210" t="s">
        <v>698</v>
      </c>
    </row>
    <row r="538" s="2" customFormat="1">
      <c r="A538" s="40"/>
      <c r="B538" s="41"/>
      <c r="C538" s="42"/>
      <c r="D538" s="212" t="s">
        <v>133</v>
      </c>
      <c r="E538" s="42"/>
      <c r="F538" s="213" t="s">
        <v>699</v>
      </c>
      <c r="G538" s="42"/>
      <c r="H538" s="42"/>
      <c r="I538" s="214"/>
      <c r="J538" s="42"/>
      <c r="K538" s="42"/>
      <c r="L538" s="46"/>
      <c r="M538" s="215"/>
      <c r="N538" s="216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133</v>
      </c>
      <c r="AU538" s="19" t="s">
        <v>79</v>
      </c>
    </row>
    <row r="539" s="2" customFormat="1">
      <c r="A539" s="40"/>
      <c r="B539" s="41"/>
      <c r="C539" s="42"/>
      <c r="D539" s="217" t="s">
        <v>135</v>
      </c>
      <c r="E539" s="42"/>
      <c r="F539" s="218" t="s">
        <v>700</v>
      </c>
      <c r="G539" s="42"/>
      <c r="H539" s="42"/>
      <c r="I539" s="214"/>
      <c r="J539" s="42"/>
      <c r="K539" s="42"/>
      <c r="L539" s="46"/>
      <c r="M539" s="215"/>
      <c r="N539" s="216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135</v>
      </c>
      <c r="AU539" s="19" t="s">
        <v>79</v>
      </c>
    </row>
    <row r="540" s="13" customFormat="1">
      <c r="A540" s="13"/>
      <c r="B540" s="219"/>
      <c r="C540" s="220"/>
      <c r="D540" s="212" t="s">
        <v>137</v>
      </c>
      <c r="E540" s="221" t="s">
        <v>19</v>
      </c>
      <c r="F540" s="222" t="s">
        <v>701</v>
      </c>
      <c r="G540" s="220"/>
      <c r="H540" s="223">
        <v>18.359999999999999</v>
      </c>
      <c r="I540" s="224"/>
      <c r="J540" s="220"/>
      <c r="K540" s="220"/>
      <c r="L540" s="225"/>
      <c r="M540" s="226"/>
      <c r="N540" s="227"/>
      <c r="O540" s="227"/>
      <c r="P540" s="227"/>
      <c r="Q540" s="227"/>
      <c r="R540" s="227"/>
      <c r="S540" s="227"/>
      <c r="T540" s="228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29" t="s">
        <v>137</v>
      </c>
      <c r="AU540" s="229" t="s">
        <v>79</v>
      </c>
      <c r="AV540" s="13" t="s">
        <v>79</v>
      </c>
      <c r="AW540" s="13" t="s">
        <v>33</v>
      </c>
      <c r="AX540" s="13" t="s">
        <v>72</v>
      </c>
      <c r="AY540" s="229" t="s">
        <v>124</v>
      </c>
    </row>
    <row r="541" s="13" customFormat="1">
      <c r="A541" s="13"/>
      <c r="B541" s="219"/>
      <c r="C541" s="220"/>
      <c r="D541" s="212" t="s">
        <v>137</v>
      </c>
      <c r="E541" s="221" t="s">
        <v>19</v>
      </c>
      <c r="F541" s="222" t="s">
        <v>702</v>
      </c>
      <c r="G541" s="220"/>
      <c r="H541" s="223">
        <v>54.828000000000003</v>
      </c>
      <c r="I541" s="224"/>
      <c r="J541" s="220"/>
      <c r="K541" s="220"/>
      <c r="L541" s="225"/>
      <c r="M541" s="226"/>
      <c r="N541" s="227"/>
      <c r="O541" s="227"/>
      <c r="P541" s="227"/>
      <c r="Q541" s="227"/>
      <c r="R541" s="227"/>
      <c r="S541" s="227"/>
      <c r="T541" s="228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29" t="s">
        <v>137</v>
      </c>
      <c r="AU541" s="229" t="s">
        <v>79</v>
      </c>
      <c r="AV541" s="13" t="s">
        <v>79</v>
      </c>
      <c r="AW541" s="13" t="s">
        <v>33</v>
      </c>
      <c r="AX541" s="13" t="s">
        <v>72</v>
      </c>
      <c r="AY541" s="229" t="s">
        <v>124</v>
      </c>
    </row>
    <row r="542" s="14" customFormat="1">
      <c r="A542" s="14"/>
      <c r="B542" s="230"/>
      <c r="C542" s="231"/>
      <c r="D542" s="212" t="s">
        <v>137</v>
      </c>
      <c r="E542" s="232" t="s">
        <v>19</v>
      </c>
      <c r="F542" s="233" t="s">
        <v>140</v>
      </c>
      <c r="G542" s="231"/>
      <c r="H542" s="234">
        <v>73.188000000000002</v>
      </c>
      <c r="I542" s="235"/>
      <c r="J542" s="231"/>
      <c r="K542" s="231"/>
      <c r="L542" s="236"/>
      <c r="M542" s="237"/>
      <c r="N542" s="238"/>
      <c r="O542" s="238"/>
      <c r="P542" s="238"/>
      <c r="Q542" s="238"/>
      <c r="R542" s="238"/>
      <c r="S542" s="238"/>
      <c r="T542" s="239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0" t="s">
        <v>137</v>
      </c>
      <c r="AU542" s="240" t="s">
        <v>79</v>
      </c>
      <c r="AV542" s="14" t="s">
        <v>131</v>
      </c>
      <c r="AW542" s="14" t="s">
        <v>33</v>
      </c>
      <c r="AX542" s="14" t="s">
        <v>77</v>
      </c>
      <c r="AY542" s="240" t="s">
        <v>124</v>
      </c>
    </row>
    <row r="543" s="2" customFormat="1" ht="24.15" customHeight="1">
      <c r="A543" s="40"/>
      <c r="B543" s="41"/>
      <c r="C543" s="251" t="s">
        <v>703</v>
      </c>
      <c r="D543" s="251" t="s">
        <v>208</v>
      </c>
      <c r="E543" s="252" t="s">
        <v>704</v>
      </c>
      <c r="F543" s="253" t="s">
        <v>705</v>
      </c>
      <c r="G543" s="254" t="s">
        <v>129</v>
      </c>
      <c r="H543" s="255">
        <v>76.846999999999994</v>
      </c>
      <c r="I543" s="256"/>
      <c r="J543" s="257">
        <f>ROUND(I543*H543,2)</f>
        <v>0</v>
      </c>
      <c r="K543" s="253" t="s">
        <v>130</v>
      </c>
      <c r="L543" s="258"/>
      <c r="M543" s="259" t="s">
        <v>19</v>
      </c>
      <c r="N543" s="260" t="s">
        <v>43</v>
      </c>
      <c r="O543" s="86"/>
      <c r="P543" s="208">
        <f>O543*H543</f>
        <v>0</v>
      </c>
      <c r="Q543" s="208">
        <v>0.0041999999999999997</v>
      </c>
      <c r="R543" s="208">
        <f>Q543*H543</f>
        <v>0.32275739999999997</v>
      </c>
      <c r="S543" s="208">
        <v>0</v>
      </c>
      <c r="T543" s="209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0" t="s">
        <v>377</v>
      </c>
      <c r="AT543" s="210" t="s">
        <v>208</v>
      </c>
      <c r="AU543" s="210" t="s">
        <v>79</v>
      </c>
      <c r="AY543" s="19" t="s">
        <v>124</v>
      </c>
      <c r="BE543" s="211">
        <f>IF(N543="základní",J543,0)</f>
        <v>0</v>
      </c>
      <c r="BF543" s="211">
        <f>IF(N543="snížená",J543,0)</f>
        <v>0</v>
      </c>
      <c r="BG543" s="211">
        <f>IF(N543="zákl. přenesená",J543,0)</f>
        <v>0</v>
      </c>
      <c r="BH543" s="211">
        <f>IF(N543="sníž. přenesená",J543,0)</f>
        <v>0</v>
      </c>
      <c r="BI543" s="211">
        <f>IF(N543="nulová",J543,0)</f>
        <v>0</v>
      </c>
      <c r="BJ543" s="19" t="s">
        <v>77</v>
      </c>
      <c r="BK543" s="211">
        <f>ROUND(I543*H543,2)</f>
        <v>0</v>
      </c>
      <c r="BL543" s="19" t="s">
        <v>237</v>
      </c>
      <c r="BM543" s="210" t="s">
        <v>706</v>
      </c>
    </row>
    <row r="544" s="2" customFormat="1">
      <c r="A544" s="40"/>
      <c r="B544" s="41"/>
      <c r="C544" s="42"/>
      <c r="D544" s="212" t="s">
        <v>133</v>
      </c>
      <c r="E544" s="42"/>
      <c r="F544" s="213" t="s">
        <v>705</v>
      </c>
      <c r="G544" s="42"/>
      <c r="H544" s="42"/>
      <c r="I544" s="214"/>
      <c r="J544" s="42"/>
      <c r="K544" s="42"/>
      <c r="L544" s="46"/>
      <c r="M544" s="215"/>
      <c r="N544" s="216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133</v>
      </c>
      <c r="AU544" s="19" t="s">
        <v>79</v>
      </c>
    </row>
    <row r="545" s="13" customFormat="1">
      <c r="A545" s="13"/>
      <c r="B545" s="219"/>
      <c r="C545" s="220"/>
      <c r="D545" s="212" t="s">
        <v>137</v>
      </c>
      <c r="E545" s="221" t="s">
        <v>19</v>
      </c>
      <c r="F545" s="222" t="s">
        <v>707</v>
      </c>
      <c r="G545" s="220"/>
      <c r="H545" s="223">
        <v>73.188000000000002</v>
      </c>
      <c r="I545" s="224"/>
      <c r="J545" s="220"/>
      <c r="K545" s="220"/>
      <c r="L545" s="225"/>
      <c r="M545" s="226"/>
      <c r="N545" s="227"/>
      <c r="O545" s="227"/>
      <c r="P545" s="227"/>
      <c r="Q545" s="227"/>
      <c r="R545" s="227"/>
      <c r="S545" s="227"/>
      <c r="T545" s="228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29" t="s">
        <v>137</v>
      </c>
      <c r="AU545" s="229" t="s">
        <v>79</v>
      </c>
      <c r="AV545" s="13" t="s">
        <v>79</v>
      </c>
      <c r="AW545" s="13" t="s">
        <v>33</v>
      </c>
      <c r="AX545" s="13" t="s">
        <v>77</v>
      </c>
      <c r="AY545" s="229" t="s">
        <v>124</v>
      </c>
    </row>
    <row r="546" s="13" customFormat="1">
      <c r="A546" s="13"/>
      <c r="B546" s="219"/>
      <c r="C546" s="220"/>
      <c r="D546" s="212" t="s">
        <v>137</v>
      </c>
      <c r="E546" s="220"/>
      <c r="F546" s="222" t="s">
        <v>708</v>
      </c>
      <c r="G546" s="220"/>
      <c r="H546" s="223">
        <v>76.846999999999994</v>
      </c>
      <c r="I546" s="224"/>
      <c r="J546" s="220"/>
      <c r="K546" s="220"/>
      <c r="L546" s="225"/>
      <c r="M546" s="226"/>
      <c r="N546" s="227"/>
      <c r="O546" s="227"/>
      <c r="P546" s="227"/>
      <c r="Q546" s="227"/>
      <c r="R546" s="227"/>
      <c r="S546" s="227"/>
      <c r="T546" s="228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29" t="s">
        <v>137</v>
      </c>
      <c r="AU546" s="229" t="s">
        <v>79</v>
      </c>
      <c r="AV546" s="13" t="s">
        <v>79</v>
      </c>
      <c r="AW546" s="13" t="s">
        <v>4</v>
      </c>
      <c r="AX546" s="13" t="s">
        <v>77</v>
      </c>
      <c r="AY546" s="229" t="s">
        <v>124</v>
      </c>
    </row>
    <row r="547" s="2" customFormat="1" ht="24.15" customHeight="1">
      <c r="A547" s="40"/>
      <c r="B547" s="41"/>
      <c r="C547" s="251" t="s">
        <v>709</v>
      </c>
      <c r="D547" s="251" t="s">
        <v>208</v>
      </c>
      <c r="E547" s="252" t="s">
        <v>674</v>
      </c>
      <c r="F547" s="253" t="s">
        <v>675</v>
      </c>
      <c r="G547" s="254" t="s">
        <v>676</v>
      </c>
      <c r="H547" s="255">
        <v>475.72199999999998</v>
      </c>
      <c r="I547" s="256"/>
      <c r="J547" s="257">
        <f>ROUND(I547*H547,2)</f>
        <v>0</v>
      </c>
      <c r="K547" s="253" t="s">
        <v>130</v>
      </c>
      <c r="L547" s="258"/>
      <c r="M547" s="259" t="s">
        <v>19</v>
      </c>
      <c r="N547" s="260" t="s">
        <v>43</v>
      </c>
      <c r="O547" s="86"/>
      <c r="P547" s="208">
        <f>O547*H547</f>
        <v>0</v>
      </c>
      <c r="Q547" s="208">
        <v>0.001</v>
      </c>
      <c r="R547" s="208">
        <f>Q547*H547</f>
        <v>0.47572199999999998</v>
      </c>
      <c r="S547" s="208">
        <v>0</v>
      </c>
      <c r="T547" s="209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0" t="s">
        <v>377</v>
      </c>
      <c r="AT547" s="210" t="s">
        <v>208</v>
      </c>
      <c r="AU547" s="210" t="s">
        <v>79</v>
      </c>
      <c r="AY547" s="19" t="s">
        <v>124</v>
      </c>
      <c r="BE547" s="211">
        <f>IF(N547="základní",J547,0)</f>
        <v>0</v>
      </c>
      <c r="BF547" s="211">
        <f>IF(N547="snížená",J547,0)</f>
        <v>0</v>
      </c>
      <c r="BG547" s="211">
        <f>IF(N547="zákl. přenesená",J547,0)</f>
        <v>0</v>
      </c>
      <c r="BH547" s="211">
        <f>IF(N547="sníž. přenesená",J547,0)</f>
        <v>0</v>
      </c>
      <c r="BI547" s="211">
        <f>IF(N547="nulová",J547,0)</f>
        <v>0</v>
      </c>
      <c r="BJ547" s="19" t="s">
        <v>77</v>
      </c>
      <c r="BK547" s="211">
        <f>ROUND(I547*H547,2)</f>
        <v>0</v>
      </c>
      <c r="BL547" s="19" t="s">
        <v>237</v>
      </c>
      <c r="BM547" s="210" t="s">
        <v>710</v>
      </c>
    </row>
    <row r="548" s="2" customFormat="1">
      <c r="A548" s="40"/>
      <c r="B548" s="41"/>
      <c r="C548" s="42"/>
      <c r="D548" s="212" t="s">
        <v>133</v>
      </c>
      <c r="E548" s="42"/>
      <c r="F548" s="213" t="s">
        <v>675</v>
      </c>
      <c r="G548" s="42"/>
      <c r="H548" s="42"/>
      <c r="I548" s="214"/>
      <c r="J548" s="42"/>
      <c r="K548" s="42"/>
      <c r="L548" s="46"/>
      <c r="M548" s="215"/>
      <c r="N548" s="216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133</v>
      </c>
      <c r="AU548" s="19" t="s">
        <v>79</v>
      </c>
    </row>
    <row r="549" s="15" customFormat="1">
      <c r="A549" s="15"/>
      <c r="B549" s="241"/>
      <c r="C549" s="242"/>
      <c r="D549" s="212" t="s">
        <v>137</v>
      </c>
      <c r="E549" s="243" t="s">
        <v>19</v>
      </c>
      <c r="F549" s="244" t="s">
        <v>711</v>
      </c>
      <c r="G549" s="242"/>
      <c r="H549" s="243" t="s">
        <v>19</v>
      </c>
      <c r="I549" s="245"/>
      <c r="J549" s="242"/>
      <c r="K549" s="242"/>
      <c r="L549" s="246"/>
      <c r="M549" s="247"/>
      <c r="N549" s="248"/>
      <c r="O549" s="248"/>
      <c r="P549" s="248"/>
      <c r="Q549" s="248"/>
      <c r="R549" s="248"/>
      <c r="S549" s="248"/>
      <c r="T549" s="249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50" t="s">
        <v>137</v>
      </c>
      <c r="AU549" s="250" t="s">
        <v>79</v>
      </c>
      <c r="AV549" s="15" t="s">
        <v>77</v>
      </c>
      <c r="AW549" s="15" t="s">
        <v>33</v>
      </c>
      <c r="AX549" s="15" t="s">
        <v>72</v>
      </c>
      <c r="AY549" s="250" t="s">
        <v>124</v>
      </c>
    </row>
    <row r="550" s="13" customFormat="1">
      <c r="A550" s="13"/>
      <c r="B550" s="219"/>
      <c r="C550" s="220"/>
      <c r="D550" s="212" t="s">
        <v>137</v>
      </c>
      <c r="E550" s="221" t="s">
        <v>19</v>
      </c>
      <c r="F550" s="222" t="s">
        <v>712</v>
      </c>
      <c r="G550" s="220"/>
      <c r="H550" s="223">
        <v>475.72199999999998</v>
      </c>
      <c r="I550" s="224"/>
      <c r="J550" s="220"/>
      <c r="K550" s="220"/>
      <c r="L550" s="225"/>
      <c r="M550" s="226"/>
      <c r="N550" s="227"/>
      <c r="O550" s="227"/>
      <c r="P550" s="227"/>
      <c r="Q550" s="227"/>
      <c r="R550" s="227"/>
      <c r="S550" s="227"/>
      <c r="T550" s="228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29" t="s">
        <v>137</v>
      </c>
      <c r="AU550" s="229" t="s">
        <v>79</v>
      </c>
      <c r="AV550" s="13" t="s">
        <v>79</v>
      </c>
      <c r="AW550" s="13" t="s">
        <v>33</v>
      </c>
      <c r="AX550" s="13" t="s">
        <v>77</v>
      </c>
      <c r="AY550" s="229" t="s">
        <v>124</v>
      </c>
    </row>
    <row r="551" s="2" customFormat="1" ht="24.15" customHeight="1">
      <c r="A551" s="40"/>
      <c r="B551" s="41"/>
      <c r="C551" s="199" t="s">
        <v>713</v>
      </c>
      <c r="D551" s="199" t="s">
        <v>126</v>
      </c>
      <c r="E551" s="200" t="s">
        <v>714</v>
      </c>
      <c r="F551" s="201" t="s">
        <v>715</v>
      </c>
      <c r="G551" s="202" t="s">
        <v>689</v>
      </c>
      <c r="H551" s="261"/>
      <c r="I551" s="204"/>
      <c r="J551" s="205">
        <f>ROUND(I551*H551,2)</f>
        <v>0</v>
      </c>
      <c r="K551" s="201" t="s">
        <v>130</v>
      </c>
      <c r="L551" s="46"/>
      <c r="M551" s="206" t="s">
        <v>19</v>
      </c>
      <c r="N551" s="207" t="s">
        <v>43</v>
      </c>
      <c r="O551" s="86"/>
      <c r="P551" s="208">
        <f>O551*H551</f>
        <v>0</v>
      </c>
      <c r="Q551" s="208">
        <v>0</v>
      </c>
      <c r="R551" s="208">
        <f>Q551*H551</f>
        <v>0</v>
      </c>
      <c r="S551" s="208">
        <v>0</v>
      </c>
      <c r="T551" s="209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210" t="s">
        <v>237</v>
      </c>
      <c r="AT551" s="210" t="s">
        <v>126</v>
      </c>
      <c r="AU551" s="210" t="s">
        <v>79</v>
      </c>
      <c r="AY551" s="19" t="s">
        <v>124</v>
      </c>
      <c r="BE551" s="211">
        <f>IF(N551="základní",J551,0)</f>
        <v>0</v>
      </c>
      <c r="BF551" s="211">
        <f>IF(N551="snížená",J551,0)</f>
        <v>0</v>
      </c>
      <c r="BG551" s="211">
        <f>IF(N551="zákl. přenesená",J551,0)</f>
        <v>0</v>
      </c>
      <c r="BH551" s="211">
        <f>IF(N551="sníž. přenesená",J551,0)</f>
        <v>0</v>
      </c>
      <c r="BI551" s="211">
        <f>IF(N551="nulová",J551,0)</f>
        <v>0</v>
      </c>
      <c r="BJ551" s="19" t="s">
        <v>77</v>
      </c>
      <c r="BK551" s="211">
        <f>ROUND(I551*H551,2)</f>
        <v>0</v>
      </c>
      <c r="BL551" s="19" t="s">
        <v>237</v>
      </c>
      <c r="BM551" s="210" t="s">
        <v>716</v>
      </c>
    </row>
    <row r="552" s="2" customFormat="1">
      <c r="A552" s="40"/>
      <c r="B552" s="41"/>
      <c r="C552" s="42"/>
      <c r="D552" s="212" t="s">
        <v>133</v>
      </c>
      <c r="E552" s="42"/>
      <c r="F552" s="213" t="s">
        <v>717</v>
      </c>
      <c r="G552" s="42"/>
      <c r="H552" s="42"/>
      <c r="I552" s="214"/>
      <c r="J552" s="42"/>
      <c r="K552" s="42"/>
      <c r="L552" s="46"/>
      <c r="M552" s="215"/>
      <c r="N552" s="216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19" t="s">
        <v>133</v>
      </c>
      <c r="AU552" s="19" t="s">
        <v>79</v>
      </c>
    </row>
    <row r="553" s="2" customFormat="1">
      <c r="A553" s="40"/>
      <c r="B553" s="41"/>
      <c r="C553" s="42"/>
      <c r="D553" s="217" t="s">
        <v>135</v>
      </c>
      <c r="E553" s="42"/>
      <c r="F553" s="218" t="s">
        <v>718</v>
      </c>
      <c r="G553" s="42"/>
      <c r="H553" s="42"/>
      <c r="I553" s="214"/>
      <c r="J553" s="42"/>
      <c r="K553" s="42"/>
      <c r="L553" s="46"/>
      <c r="M553" s="215"/>
      <c r="N553" s="216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135</v>
      </c>
      <c r="AU553" s="19" t="s">
        <v>79</v>
      </c>
    </row>
    <row r="554" s="12" customFormat="1" ht="22.8" customHeight="1">
      <c r="A554" s="12"/>
      <c r="B554" s="183"/>
      <c r="C554" s="184"/>
      <c r="D554" s="185" t="s">
        <v>71</v>
      </c>
      <c r="E554" s="197" t="s">
        <v>719</v>
      </c>
      <c r="F554" s="197" t="s">
        <v>720</v>
      </c>
      <c r="G554" s="184"/>
      <c r="H554" s="184"/>
      <c r="I554" s="187"/>
      <c r="J554" s="198">
        <f>BK554</f>
        <v>0</v>
      </c>
      <c r="K554" s="184"/>
      <c r="L554" s="189"/>
      <c r="M554" s="190"/>
      <c r="N554" s="191"/>
      <c r="O554" s="191"/>
      <c r="P554" s="192">
        <f>SUM(P555:P601)</f>
        <v>0</v>
      </c>
      <c r="Q554" s="191"/>
      <c r="R554" s="192">
        <f>SUM(R555:R601)</f>
        <v>0.040796000000000006</v>
      </c>
      <c r="S554" s="191"/>
      <c r="T554" s="193">
        <f>SUM(T555:T601)</f>
        <v>0.025100000000000001</v>
      </c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R554" s="194" t="s">
        <v>79</v>
      </c>
      <c r="AT554" s="195" t="s">
        <v>71</v>
      </c>
      <c r="AU554" s="195" t="s">
        <v>77</v>
      </c>
      <c r="AY554" s="194" t="s">
        <v>124</v>
      </c>
      <c r="BK554" s="196">
        <f>SUM(BK555:BK601)</f>
        <v>0</v>
      </c>
    </row>
    <row r="555" s="2" customFormat="1" ht="24.15" customHeight="1">
      <c r="A555" s="40"/>
      <c r="B555" s="41"/>
      <c r="C555" s="199" t="s">
        <v>721</v>
      </c>
      <c r="D555" s="199" t="s">
        <v>126</v>
      </c>
      <c r="E555" s="200" t="s">
        <v>722</v>
      </c>
      <c r="F555" s="201" t="s">
        <v>723</v>
      </c>
      <c r="G555" s="202" t="s">
        <v>466</v>
      </c>
      <c r="H555" s="203">
        <v>3</v>
      </c>
      <c r="I555" s="204"/>
      <c r="J555" s="205">
        <f>ROUND(I555*H555,2)</f>
        <v>0</v>
      </c>
      <c r="K555" s="201" t="s">
        <v>130</v>
      </c>
      <c r="L555" s="46"/>
      <c r="M555" s="206" t="s">
        <v>19</v>
      </c>
      <c r="N555" s="207" t="s">
        <v>43</v>
      </c>
      <c r="O555" s="86"/>
      <c r="P555" s="208">
        <f>O555*H555</f>
        <v>0</v>
      </c>
      <c r="Q555" s="208">
        <v>0</v>
      </c>
      <c r="R555" s="208">
        <f>Q555*H555</f>
        <v>0</v>
      </c>
      <c r="S555" s="208">
        <v>0</v>
      </c>
      <c r="T555" s="209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0" t="s">
        <v>237</v>
      </c>
      <c r="AT555" s="210" t="s">
        <v>126</v>
      </c>
      <c r="AU555" s="210" t="s">
        <v>79</v>
      </c>
      <c r="AY555" s="19" t="s">
        <v>124</v>
      </c>
      <c r="BE555" s="211">
        <f>IF(N555="základní",J555,0)</f>
        <v>0</v>
      </c>
      <c r="BF555" s="211">
        <f>IF(N555="snížená",J555,0)</f>
        <v>0</v>
      </c>
      <c r="BG555" s="211">
        <f>IF(N555="zákl. přenesená",J555,0)</f>
        <v>0</v>
      </c>
      <c r="BH555" s="211">
        <f>IF(N555="sníž. přenesená",J555,0)</f>
        <v>0</v>
      </c>
      <c r="BI555" s="211">
        <f>IF(N555="nulová",J555,0)</f>
        <v>0</v>
      </c>
      <c r="BJ555" s="19" t="s">
        <v>77</v>
      </c>
      <c r="BK555" s="211">
        <f>ROUND(I555*H555,2)</f>
        <v>0</v>
      </c>
      <c r="BL555" s="19" t="s">
        <v>237</v>
      </c>
      <c r="BM555" s="210" t="s">
        <v>724</v>
      </c>
    </row>
    <row r="556" s="2" customFormat="1">
      <c r="A556" s="40"/>
      <c r="B556" s="41"/>
      <c r="C556" s="42"/>
      <c r="D556" s="212" t="s">
        <v>133</v>
      </c>
      <c r="E556" s="42"/>
      <c r="F556" s="213" t="s">
        <v>725</v>
      </c>
      <c r="G556" s="42"/>
      <c r="H556" s="42"/>
      <c r="I556" s="214"/>
      <c r="J556" s="42"/>
      <c r="K556" s="42"/>
      <c r="L556" s="46"/>
      <c r="M556" s="215"/>
      <c r="N556" s="216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133</v>
      </c>
      <c r="AU556" s="19" t="s">
        <v>79</v>
      </c>
    </row>
    <row r="557" s="2" customFormat="1">
      <c r="A557" s="40"/>
      <c r="B557" s="41"/>
      <c r="C557" s="42"/>
      <c r="D557" s="217" t="s">
        <v>135</v>
      </c>
      <c r="E557" s="42"/>
      <c r="F557" s="218" t="s">
        <v>726</v>
      </c>
      <c r="G557" s="42"/>
      <c r="H557" s="42"/>
      <c r="I557" s="214"/>
      <c r="J557" s="42"/>
      <c r="K557" s="42"/>
      <c r="L557" s="46"/>
      <c r="M557" s="215"/>
      <c r="N557" s="216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135</v>
      </c>
      <c r="AU557" s="19" t="s">
        <v>79</v>
      </c>
    </row>
    <row r="558" s="2" customFormat="1" ht="16.5" customHeight="1">
      <c r="A558" s="40"/>
      <c r="B558" s="41"/>
      <c r="C558" s="251" t="s">
        <v>727</v>
      </c>
      <c r="D558" s="251" t="s">
        <v>208</v>
      </c>
      <c r="E558" s="252" t="s">
        <v>728</v>
      </c>
      <c r="F558" s="253" t="s">
        <v>729</v>
      </c>
      <c r="G558" s="254" t="s">
        <v>466</v>
      </c>
      <c r="H558" s="255">
        <v>3</v>
      </c>
      <c r="I558" s="256"/>
      <c r="J558" s="257">
        <f>ROUND(I558*H558,2)</f>
        <v>0</v>
      </c>
      <c r="K558" s="253" t="s">
        <v>477</v>
      </c>
      <c r="L558" s="258"/>
      <c r="M558" s="259" t="s">
        <v>19</v>
      </c>
      <c r="N558" s="260" t="s">
        <v>43</v>
      </c>
      <c r="O558" s="86"/>
      <c r="P558" s="208">
        <f>O558*H558</f>
        <v>0</v>
      </c>
      <c r="Q558" s="208">
        <v>0.0041999999999999997</v>
      </c>
      <c r="R558" s="208">
        <f>Q558*H558</f>
        <v>0.0126</v>
      </c>
      <c r="S558" s="208">
        <v>0</v>
      </c>
      <c r="T558" s="209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0" t="s">
        <v>377</v>
      </c>
      <c r="AT558" s="210" t="s">
        <v>208</v>
      </c>
      <c r="AU558" s="210" t="s">
        <v>79</v>
      </c>
      <c r="AY558" s="19" t="s">
        <v>124</v>
      </c>
      <c r="BE558" s="211">
        <f>IF(N558="základní",J558,0)</f>
        <v>0</v>
      </c>
      <c r="BF558" s="211">
        <f>IF(N558="snížená",J558,0)</f>
        <v>0</v>
      </c>
      <c r="BG558" s="211">
        <f>IF(N558="zákl. přenesená",J558,0)</f>
        <v>0</v>
      </c>
      <c r="BH558" s="211">
        <f>IF(N558="sníž. přenesená",J558,0)</f>
        <v>0</v>
      </c>
      <c r="BI558" s="211">
        <f>IF(N558="nulová",J558,0)</f>
        <v>0</v>
      </c>
      <c r="BJ558" s="19" t="s">
        <v>77</v>
      </c>
      <c r="BK558" s="211">
        <f>ROUND(I558*H558,2)</f>
        <v>0</v>
      </c>
      <c r="BL558" s="19" t="s">
        <v>237</v>
      </c>
      <c r="BM558" s="210" t="s">
        <v>730</v>
      </c>
    </row>
    <row r="559" s="2" customFormat="1">
      <c r="A559" s="40"/>
      <c r="B559" s="41"/>
      <c r="C559" s="42"/>
      <c r="D559" s="212" t="s">
        <v>133</v>
      </c>
      <c r="E559" s="42"/>
      <c r="F559" s="213" t="s">
        <v>729</v>
      </c>
      <c r="G559" s="42"/>
      <c r="H559" s="42"/>
      <c r="I559" s="214"/>
      <c r="J559" s="42"/>
      <c r="K559" s="42"/>
      <c r="L559" s="46"/>
      <c r="M559" s="215"/>
      <c r="N559" s="216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133</v>
      </c>
      <c r="AU559" s="19" t="s">
        <v>79</v>
      </c>
    </row>
    <row r="560" s="2" customFormat="1" ht="37.8" customHeight="1">
      <c r="A560" s="40"/>
      <c r="B560" s="41"/>
      <c r="C560" s="199" t="s">
        <v>731</v>
      </c>
      <c r="D560" s="199" t="s">
        <v>126</v>
      </c>
      <c r="E560" s="200" t="s">
        <v>732</v>
      </c>
      <c r="F560" s="201" t="s">
        <v>733</v>
      </c>
      <c r="G560" s="202" t="s">
        <v>466</v>
      </c>
      <c r="H560" s="203">
        <v>3</v>
      </c>
      <c r="I560" s="204"/>
      <c r="J560" s="205">
        <f>ROUND(I560*H560,2)</f>
        <v>0</v>
      </c>
      <c r="K560" s="201" t="s">
        <v>130</v>
      </c>
      <c r="L560" s="46"/>
      <c r="M560" s="206" t="s">
        <v>19</v>
      </c>
      <c r="N560" s="207" t="s">
        <v>43</v>
      </c>
      <c r="O560" s="86"/>
      <c r="P560" s="208">
        <f>O560*H560</f>
        <v>0</v>
      </c>
      <c r="Q560" s="208">
        <v>0</v>
      </c>
      <c r="R560" s="208">
        <f>Q560*H560</f>
        <v>0</v>
      </c>
      <c r="S560" s="208">
        <v>0.00089999999999999998</v>
      </c>
      <c r="T560" s="209">
        <f>S560*H560</f>
        <v>0.0027000000000000001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10" t="s">
        <v>237</v>
      </c>
      <c r="AT560" s="210" t="s">
        <v>126</v>
      </c>
      <c r="AU560" s="210" t="s">
        <v>79</v>
      </c>
      <c r="AY560" s="19" t="s">
        <v>124</v>
      </c>
      <c r="BE560" s="211">
        <f>IF(N560="základní",J560,0)</f>
        <v>0</v>
      </c>
      <c r="BF560" s="211">
        <f>IF(N560="snížená",J560,0)</f>
        <v>0</v>
      </c>
      <c r="BG560" s="211">
        <f>IF(N560="zákl. přenesená",J560,0)</f>
        <v>0</v>
      </c>
      <c r="BH560" s="211">
        <f>IF(N560="sníž. přenesená",J560,0)</f>
        <v>0</v>
      </c>
      <c r="BI560" s="211">
        <f>IF(N560="nulová",J560,0)</f>
        <v>0</v>
      </c>
      <c r="BJ560" s="19" t="s">
        <v>77</v>
      </c>
      <c r="BK560" s="211">
        <f>ROUND(I560*H560,2)</f>
        <v>0</v>
      </c>
      <c r="BL560" s="19" t="s">
        <v>237</v>
      </c>
      <c r="BM560" s="210" t="s">
        <v>734</v>
      </c>
    </row>
    <row r="561" s="2" customFormat="1">
      <c r="A561" s="40"/>
      <c r="B561" s="41"/>
      <c r="C561" s="42"/>
      <c r="D561" s="212" t="s">
        <v>133</v>
      </c>
      <c r="E561" s="42"/>
      <c r="F561" s="213" t="s">
        <v>735</v>
      </c>
      <c r="G561" s="42"/>
      <c r="H561" s="42"/>
      <c r="I561" s="214"/>
      <c r="J561" s="42"/>
      <c r="K561" s="42"/>
      <c r="L561" s="46"/>
      <c r="M561" s="215"/>
      <c r="N561" s="216"/>
      <c r="O561" s="86"/>
      <c r="P561" s="86"/>
      <c r="Q561" s="86"/>
      <c r="R561" s="86"/>
      <c r="S561" s="86"/>
      <c r="T561" s="87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T561" s="19" t="s">
        <v>133</v>
      </c>
      <c r="AU561" s="19" t="s">
        <v>79</v>
      </c>
    </row>
    <row r="562" s="2" customFormat="1">
      <c r="A562" s="40"/>
      <c r="B562" s="41"/>
      <c r="C562" s="42"/>
      <c r="D562" s="217" t="s">
        <v>135</v>
      </c>
      <c r="E562" s="42"/>
      <c r="F562" s="218" t="s">
        <v>736</v>
      </c>
      <c r="G562" s="42"/>
      <c r="H562" s="42"/>
      <c r="I562" s="214"/>
      <c r="J562" s="42"/>
      <c r="K562" s="42"/>
      <c r="L562" s="46"/>
      <c r="M562" s="215"/>
      <c r="N562" s="216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135</v>
      </c>
      <c r="AU562" s="19" t="s">
        <v>79</v>
      </c>
    </row>
    <row r="563" s="2" customFormat="1" ht="24.15" customHeight="1">
      <c r="A563" s="40"/>
      <c r="B563" s="41"/>
      <c r="C563" s="199" t="s">
        <v>737</v>
      </c>
      <c r="D563" s="199" t="s">
        <v>126</v>
      </c>
      <c r="E563" s="200" t="s">
        <v>738</v>
      </c>
      <c r="F563" s="201" t="s">
        <v>739</v>
      </c>
      <c r="G563" s="202" t="s">
        <v>264</v>
      </c>
      <c r="H563" s="203">
        <v>56</v>
      </c>
      <c r="I563" s="204"/>
      <c r="J563" s="205">
        <f>ROUND(I563*H563,2)</f>
        <v>0</v>
      </c>
      <c r="K563" s="201" t="s">
        <v>130</v>
      </c>
      <c r="L563" s="46"/>
      <c r="M563" s="206" t="s">
        <v>19</v>
      </c>
      <c r="N563" s="207" t="s">
        <v>43</v>
      </c>
      <c r="O563" s="86"/>
      <c r="P563" s="208">
        <f>O563*H563</f>
        <v>0</v>
      </c>
      <c r="Q563" s="208">
        <v>0</v>
      </c>
      <c r="R563" s="208">
        <f>Q563*H563</f>
        <v>0</v>
      </c>
      <c r="S563" s="208">
        <v>0</v>
      </c>
      <c r="T563" s="209">
        <f>S563*H563</f>
        <v>0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210" t="s">
        <v>237</v>
      </c>
      <c r="AT563" s="210" t="s">
        <v>126</v>
      </c>
      <c r="AU563" s="210" t="s">
        <v>79</v>
      </c>
      <c r="AY563" s="19" t="s">
        <v>124</v>
      </c>
      <c r="BE563" s="211">
        <f>IF(N563="základní",J563,0)</f>
        <v>0</v>
      </c>
      <c r="BF563" s="211">
        <f>IF(N563="snížená",J563,0)</f>
        <v>0</v>
      </c>
      <c r="BG563" s="211">
        <f>IF(N563="zákl. přenesená",J563,0)</f>
        <v>0</v>
      </c>
      <c r="BH563" s="211">
        <f>IF(N563="sníž. přenesená",J563,0)</f>
        <v>0</v>
      </c>
      <c r="BI563" s="211">
        <f>IF(N563="nulová",J563,0)</f>
        <v>0</v>
      </c>
      <c r="BJ563" s="19" t="s">
        <v>77</v>
      </c>
      <c r="BK563" s="211">
        <f>ROUND(I563*H563,2)</f>
        <v>0</v>
      </c>
      <c r="BL563" s="19" t="s">
        <v>237</v>
      </c>
      <c r="BM563" s="210" t="s">
        <v>740</v>
      </c>
    </row>
    <row r="564" s="2" customFormat="1">
      <c r="A564" s="40"/>
      <c r="B564" s="41"/>
      <c r="C564" s="42"/>
      <c r="D564" s="212" t="s">
        <v>133</v>
      </c>
      <c r="E564" s="42"/>
      <c r="F564" s="213" t="s">
        <v>741</v>
      </c>
      <c r="G564" s="42"/>
      <c r="H564" s="42"/>
      <c r="I564" s="214"/>
      <c r="J564" s="42"/>
      <c r="K564" s="42"/>
      <c r="L564" s="46"/>
      <c r="M564" s="215"/>
      <c r="N564" s="216"/>
      <c r="O564" s="86"/>
      <c r="P564" s="86"/>
      <c r="Q564" s="86"/>
      <c r="R564" s="86"/>
      <c r="S564" s="86"/>
      <c r="T564" s="87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19" t="s">
        <v>133</v>
      </c>
      <c r="AU564" s="19" t="s">
        <v>79</v>
      </c>
    </row>
    <row r="565" s="2" customFormat="1">
      <c r="A565" s="40"/>
      <c r="B565" s="41"/>
      <c r="C565" s="42"/>
      <c r="D565" s="217" t="s">
        <v>135</v>
      </c>
      <c r="E565" s="42"/>
      <c r="F565" s="218" t="s">
        <v>742</v>
      </c>
      <c r="G565" s="42"/>
      <c r="H565" s="42"/>
      <c r="I565" s="214"/>
      <c r="J565" s="42"/>
      <c r="K565" s="42"/>
      <c r="L565" s="46"/>
      <c r="M565" s="215"/>
      <c r="N565" s="216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135</v>
      </c>
      <c r="AU565" s="19" t="s">
        <v>79</v>
      </c>
    </row>
    <row r="566" s="13" customFormat="1">
      <c r="A566" s="13"/>
      <c r="B566" s="219"/>
      <c r="C566" s="220"/>
      <c r="D566" s="212" t="s">
        <v>137</v>
      </c>
      <c r="E566" s="221" t="s">
        <v>19</v>
      </c>
      <c r="F566" s="222" t="s">
        <v>743</v>
      </c>
      <c r="G566" s="220"/>
      <c r="H566" s="223">
        <v>56</v>
      </c>
      <c r="I566" s="224"/>
      <c r="J566" s="220"/>
      <c r="K566" s="220"/>
      <c r="L566" s="225"/>
      <c r="M566" s="226"/>
      <c r="N566" s="227"/>
      <c r="O566" s="227"/>
      <c r="P566" s="227"/>
      <c r="Q566" s="227"/>
      <c r="R566" s="227"/>
      <c r="S566" s="227"/>
      <c r="T566" s="228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29" t="s">
        <v>137</v>
      </c>
      <c r="AU566" s="229" t="s">
        <v>79</v>
      </c>
      <c r="AV566" s="13" t="s">
        <v>79</v>
      </c>
      <c r="AW566" s="13" t="s">
        <v>33</v>
      </c>
      <c r="AX566" s="13" t="s">
        <v>77</v>
      </c>
      <c r="AY566" s="229" t="s">
        <v>124</v>
      </c>
    </row>
    <row r="567" s="2" customFormat="1" ht="16.5" customHeight="1">
      <c r="A567" s="40"/>
      <c r="B567" s="41"/>
      <c r="C567" s="251" t="s">
        <v>744</v>
      </c>
      <c r="D567" s="251" t="s">
        <v>208</v>
      </c>
      <c r="E567" s="252" t="s">
        <v>745</v>
      </c>
      <c r="F567" s="253" t="s">
        <v>746</v>
      </c>
      <c r="G567" s="254" t="s">
        <v>676</v>
      </c>
      <c r="H567" s="255">
        <v>8.3160000000000007</v>
      </c>
      <c r="I567" s="256"/>
      <c r="J567" s="257">
        <f>ROUND(I567*H567,2)</f>
        <v>0</v>
      </c>
      <c r="K567" s="253" t="s">
        <v>130</v>
      </c>
      <c r="L567" s="258"/>
      <c r="M567" s="259" t="s">
        <v>19</v>
      </c>
      <c r="N567" s="260" t="s">
        <v>43</v>
      </c>
      <c r="O567" s="86"/>
      <c r="P567" s="208">
        <f>O567*H567</f>
        <v>0</v>
      </c>
      <c r="Q567" s="208">
        <v>0.001</v>
      </c>
      <c r="R567" s="208">
        <f>Q567*H567</f>
        <v>0.0083160000000000005</v>
      </c>
      <c r="S567" s="208">
        <v>0</v>
      </c>
      <c r="T567" s="209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0" t="s">
        <v>377</v>
      </c>
      <c r="AT567" s="210" t="s">
        <v>208</v>
      </c>
      <c r="AU567" s="210" t="s">
        <v>79</v>
      </c>
      <c r="AY567" s="19" t="s">
        <v>124</v>
      </c>
      <c r="BE567" s="211">
        <f>IF(N567="základní",J567,0)</f>
        <v>0</v>
      </c>
      <c r="BF567" s="211">
        <f>IF(N567="snížená",J567,0)</f>
        <v>0</v>
      </c>
      <c r="BG567" s="211">
        <f>IF(N567="zákl. přenesená",J567,0)</f>
        <v>0</v>
      </c>
      <c r="BH567" s="211">
        <f>IF(N567="sníž. přenesená",J567,0)</f>
        <v>0</v>
      </c>
      <c r="BI567" s="211">
        <f>IF(N567="nulová",J567,0)</f>
        <v>0</v>
      </c>
      <c r="BJ567" s="19" t="s">
        <v>77</v>
      </c>
      <c r="BK567" s="211">
        <f>ROUND(I567*H567,2)</f>
        <v>0</v>
      </c>
      <c r="BL567" s="19" t="s">
        <v>237</v>
      </c>
      <c r="BM567" s="210" t="s">
        <v>747</v>
      </c>
    </row>
    <row r="568" s="2" customFormat="1">
      <c r="A568" s="40"/>
      <c r="B568" s="41"/>
      <c r="C568" s="42"/>
      <c r="D568" s="212" t="s">
        <v>133</v>
      </c>
      <c r="E568" s="42"/>
      <c r="F568" s="213" t="s">
        <v>746</v>
      </c>
      <c r="G568" s="42"/>
      <c r="H568" s="42"/>
      <c r="I568" s="214"/>
      <c r="J568" s="42"/>
      <c r="K568" s="42"/>
      <c r="L568" s="46"/>
      <c r="M568" s="215"/>
      <c r="N568" s="216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133</v>
      </c>
      <c r="AU568" s="19" t="s">
        <v>79</v>
      </c>
    </row>
    <row r="569" s="13" customFormat="1">
      <c r="A569" s="13"/>
      <c r="B569" s="219"/>
      <c r="C569" s="220"/>
      <c r="D569" s="212" t="s">
        <v>137</v>
      </c>
      <c r="E569" s="221" t="s">
        <v>19</v>
      </c>
      <c r="F569" s="222" t="s">
        <v>748</v>
      </c>
      <c r="G569" s="220"/>
      <c r="H569" s="223">
        <v>8.3160000000000007</v>
      </c>
      <c r="I569" s="224"/>
      <c r="J569" s="220"/>
      <c r="K569" s="220"/>
      <c r="L569" s="225"/>
      <c r="M569" s="226"/>
      <c r="N569" s="227"/>
      <c r="O569" s="227"/>
      <c r="P569" s="227"/>
      <c r="Q569" s="227"/>
      <c r="R569" s="227"/>
      <c r="S569" s="227"/>
      <c r="T569" s="228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29" t="s">
        <v>137</v>
      </c>
      <c r="AU569" s="229" t="s">
        <v>79</v>
      </c>
      <c r="AV569" s="13" t="s">
        <v>79</v>
      </c>
      <c r="AW569" s="13" t="s">
        <v>33</v>
      </c>
      <c r="AX569" s="13" t="s">
        <v>77</v>
      </c>
      <c r="AY569" s="229" t="s">
        <v>124</v>
      </c>
    </row>
    <row r="570" s="2" customFormat="1" ht="24.15" customHeight="1">
      <c r="A570" s="40"/>
      <c r="B570" s="41"/>
      <c r="C570" s="251" t="s">
        <v>749</v>
      </c>
      <c r="D570" s="251" t="s">
        <v>208</v>
      </c>
      <c r="E570" s="252" t="s">
        <v>750</v>
      </c>
      <c r="F570" s="253" t="s">
        <v>751</v>
      </c>
      <c r="G570" s="254" t="s">
        <v>466</v>
      </c>
      <c r="H570" s="255">
        <v>56</v>
      </c>
      <c r="I570" s="256"/>
      <c r="J570" s="257">
        <f>ROUND(I570*H570,2)</f>
        <v>0</v>
      </c>
      <c r="K570" s="253" t="s">
        <v>130</v>
      </c>
      <c r="L570" s="258"/>
      <c r="M570" s="259" t="s">
        <v>19</v>
      </c>
      <c r="N570" s="260" t="s">
        <v>43</v>
      </c>
      <c r="O570" s="86"/>
      <c r="P570" s="208">
        <f>O570*H570</f>
        <v>0</v>
      </c>
      <c r="Q570" s="208">
        <v>0.00011</v>
      </c>
      <c r="R570" s="208">
        <f>Q570*H570</f>
        <v>0.0061600000000000005</v>
      </c>
      <c r="S570" s="208">
        <v>0</v>
      </c>
      <c r="T570" s="209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0" t="s">
        <v>377</v>
      </c>
      <c r="AT570" s="210" t="s">
        <v>208</v>
      </c>
      <c r="AU570" s="210" t="s">
        <v>79</v>
      </c>
      <c r="AY570" s="19" t="s">
        <v>124</v>
      </c>
      <c r="BE570" s="211">
        <f>IF(N570="základní",J570,0)</f>
        <v>0</v>
      </c>
      <c r="BF570" s="211">
        <f>IF(N570="snížená",J570,0)</f>
        <v>0</v>
      </c>
      <c r="BG570" s="211">
        <f>IF(N570="zákl. přenesená",J570,0)</f>
        <v>0</v>
      </c>
      <c r="BH570" s="211">
        <f>IF(N570="sníž. přenesená",J570,0)</f>
        <v>0</v>
      </c>
      <c r="BI570" s="211">
        <f>IF(N570="nulová",J570,0)</f>
        <v>0</v>
      </c>
      <c r="BJ570" s="19" t="s">
        <v>77</v>
      </c>
      <c r="BK570" s="211">
        <f>ROUND(I570*H570,2)</f>
        <v>0</v>
      </c>
      <c r="BL570" s="19" t="s">
        <v>237</v>
      </c>
      <c r="BM570" s="210" t="s">
        <v>752</v>
      </c>
    </row>
    <row r="571" s="2" customFormat="1">
      <c r="A571" s="40"/>
      <c r="B571" s="41"/>
      <c r="C571" s="42"/>
      <c r="D571" s="212" t="s">
        <v>133</v>
      </c>
      <c r="E571" s="42"/>
      <c r="F571" s="213" t="s">
        <v>751</v>
      </c>
      <c r="G571" s="42"/>
      <c r="H571" s="42"/>
      <c r="I571" s="214"/>
      <c r="J571" s="42"/>
      <c r="K571" s="42"/>
      <c r="L571" s="46"/>
      <c r="M571" s="215"/>
      <c r="N571" s="216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133</v>
      </c>
      <c r="AU571" s="19" t="s">
        <v>79</v>
      </c>
    </row>
    <row r="572" s="2" customFormat="1" ht="16.5" customHeight="1">
      <c r="A572" s="40"/>
      <c r="B572" s="41"/>
      <c r="C572" s="199" t="s">
        <v>753</v>
      </c>
      <c r="D572" s="199" t="s">
        <v>126</v>
      </c>
      <c r="E572" s="200" t="s">
        <v>754</v>
      </c>
      <c r="F572" s="201" t="s">
        <v>755</v>
      </c>
      <c r="G572" s="202" t="s">
        <v>466</v>
      </c>
      <c r="H572" s="203">
        <v>14</v>
      </c>
      <c r="I572" s="204"/>
      <c r="J572" s="205">
        <f>ROUND(I572*H572,2)</f>
        <v>0</v>
      </c>
      <c r="K572" s="201" t="s">
        <v>130</v>
      </c>
      <c r="L572" s="46"/>
      <c r="M572" s="206" t="s">
        <v>19</v>
      </c>
      <c r="N572" s="207" t="s">
        <v>43</v>
      </c>
      <c r="O572" s="86"/>
      <c r="P572" s="208">
        <f>O572*H572</f>
        <v>0</v>
      </c>
      <c r="Q572" s="208">
        <v>0</v>
      </c>
      <c r="R572" s="208">
        <f>Q572*H572</f>
        <v>0</v>
      </c>
      <c r="S572" s="208">
        <v>0</v>
      </c>
      <c r="T572" s="209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0" t="s">
        <v>237</v>
      </c>
      <c r="AT572" s="210" t="s">
        <v>126</v>
      </c>
      <c r="AU572" s="210" t="s">
        <v>79</v>
      </c>
      <c r="AY572" s="19" t="s">
        <v>124</v>
      </c>
      <c r="BE572" s="211">
        <f>IF(N572="základní",J572,0)</f>
        <v>0</v>
      </c>
      <c r="BF572" s="211">
        <f>IF(N572="snížená",J572,0)</f>
        <v>0</v>
      </c>
      <c r="BG572" s="211">
        <f>IF(N572="zákl. přenesená",J572,0)</f>
        <v>0</v>
      </c>
      <c r="BH572" s="211">
        <f>IF(N572="sníž. přenesená",J572,0)</f>
        <v>0</v>
      </c>
      <c r="BI572" s="211">
        <f>IF(N572="nulová",J572,0)</f>
        <v>0</v>
      </c>
      <c r="BJ572" s="19" t="s">
        <v>77</v>
      </c>
      <c r="BK572" s="211">
        <f>ROUND(I572*H572,2)</f>
        <v>0</v>
      </c>
      <c r="BL572" s="19" t="s">
        <v>237</v>
      </c>
      <c r="BM572" s="210" t="s">
        <v>756</v>
      </c>
    </row>
    <row r="573" s="2" customFormat="1">
      <c r="A573" s="40"/>
      <c r="B573" s="41"/>
      <c r="C573" s="42"/>
      <c r="D573" s="212" t="s">
        <v>133</v>
      </c>
      <c r="E573" s="42"/>
      <c r="F573" s="213" t="s">
        <v>757</v>
      </c>
      <c r="G573" s="42"/>
      <c r="H573" s="42"/>
      <c r="I573" s="214"/>
      <c r="J573" s="42"/>
      <c r="K573" s="42"/>
      <c r="L573" s="46"/>
      <c r="M573" s="215"/>
      <c r="N573" s="216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133</v>
      </c>
      <c r="AU573" s="19" t="s">
        <v>79</v>
      </c>
    </row>
    <row r="574" s="2" customFormat="1">
      <c r="A574" s="40"/>
      <c r="B574" s="41"/>
      <c r="C574" s="42"/>
      <c r="D574" s="217" t="s">
        <v>135</v>
      </c>
      <c r="E574" s="42"/>
      <c r="F574" s="218" t="s">
        <v>758</v>
      </c>
      <c r="G574" s="42"/>
      <c r="H574" s="42"/>
      <c r="I574" s="214"/>
      <c r="J574" s="42"/>
      <c r="K574" s="42"/>
      <c r="L574" s="46"/>
      <c r="M574" s="215"/>
      <c r="N574" s="216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T574" s="19" t="s">
        <v>135</v>
      </c>
      <c r="AU574" s="19" t="s">
        <v>79</v>
      </c>
    </row>
    <row r="575" s="13" customFormat="1">
      <c r="A575" s="13"/>
      <c r="B575" s="219"/>
      <c r="C575" s="220"/>
      <c r="D575" s="212" t="s">
        <v>137</v>
      </c>
      <c r="E575" s="221" t="s">
        <v>19</v>
      </c>
      <c r="F575" s="222" t="s">
        <v>759</v>
      </c>
      <c r="G575" s="220"/>
      <c r="H575" s="223">
        <v>14</v>
      </c>
      <c r="I575" s="224"/>
      <c r="J575" s="220"/>
      <c r="K575" s="220"/>
      <c r="L575" s="225"/>
      <c r="M575" s="226"/>
      <c r="N575" s="227"/>
      <c r="O575" s="227"/>
      <c r="P575" s="227"/>
      <c r="Q575" s="227"/>
      <c r="R575" s="227"/>
      <c r="S575" s="227"/>
      <c r="T575" s="228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29" t="s">
        <v>137</v>
      </c>
      <c r="AU575" s="229" t="s">
        <v>79</v>
      </c>
      <c r="AV575" s="13" t="s">
        <v>79</v>
      </c>
      <c r="AW575" s="13" t="s">
        <v>33</v>
      </c>
      <c r="AX575" s="13" t="s">
        <v>77</v>
      </c>
      <c r="AY575" s="229" t="s">
        <v>124</v>
      </c>
    </row>
    <row r="576" s="2" customFormat="1" ht="16.5" customHeight="1">
      <c r="A576" s="40"/>
      <c r="B576" s="41"/>
      <c r="C576" s="251" t="s">
        <v>760</v>
      </c>
      <c r="D576" s="251" t="s">
        <v>208</v>
      </c>
      <c r="E576" s="252" t="s">
        <v>761</v>
      </c>
      <c r="F576" s="253" t="s">
        <v>762</v>
      </c>
      <c r="G576" s="254" t="s">
        <v>466</v>
      </c>
      <c r="H576" s="255">
        <v>14</v>
      </c>
      <c r="I576" s="256"/>
      <c r="J576" s="257">
        <f>ROUND(I576*H576,2)</f>
        <v>0</v>
      </c>
      <c r="K576" s="253" t="s">
        <v>130</v>
      </c>
      <c r="L576" s="258"/>
      <c r="M576" s="259" t="s">
        <v>19</v>
      </c>
      <c r="N576" s="260" t="s">
        <v>43</v>
      </c>
      <c r="O576" s="86"/>
      <c r="P576" s="208">
        <f>O576*H576</f>
        <v>0</v>
      </c>
      <c r="Q576" s="208">
        <v>0.00023000000000000001</v>
      </c>
      <c r="R576" s="208">
        <f>Q576*H576</f>
        <v>0.0032200000000000002</v>
      </c>
      <c r="S576" s="208">
        <v>0</v>
      </c>
      <c r="T576" s="209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10" t="s">
        <v>377</v>
      </c>
      <c r="AT576" s="210" t="s">
        <v>208</v>
      </c>
      <c r="AU576" s="210" t="s">
        <v>79</v>
      </c>
      <c r="AY576" s="19" t="s">
        <v>124</v>
      </c>
      <c r="BE576" s="211">
        <f>IF(N576="základní",J576,0)</f>
        <v>0</v>
      </c>
      <c r="BF576" s="211">
        <f>IF(N576="snížená",J576,0)</f>
        <v>0</v>
      </c>
      <c r="BG576" s="211">
        <f>IF(N576="zákl. přenesená",J576,0)</f>
        <v>0</v>
      </c>
      <c r="BH576" s="211">
        <f>IF(N576="sníž. přenesená",J576,0)</f>
        <v>0</v>
      </c>
      <c r="BI576" s="211">
        <f>IF(N576="nulová",J576,0)</f>
        <v>0</v>
      </c>
      <c r="BJ576" s="19" t="s">
        <v>77</v>
      </c>
      <c r="BK576" s="211">
        <f>ROUND(I576*H576,2)</f>
        <v>0</v>
      </c>
      <c r="BL576" s="19" t="s">
        <v>237</v>
      </c>
      <c r="BM576" s="210" t="s">
        <v>763</v>
      </c>
    </row>
    <row r="577" s="2" customFormat="1">
      <c r="A577" s="40"/>
      <c r="B577" s="41"/>
      <c r="C577" s="42"/>
      <c r="D577" s="212" t="s">
        <v>133</v>
      </c>
      <c r="E577" s="42"/>
      <c r="F577" s="213" t="s">
        <v>762</v>
      </c>
      <c r="G577" s="42"/>
      <c r="H577" s="42"/>
      <c r="I577" s="214"/>
      <c r="J577" s="42"/>
      <c r="K577" s="42"/>
      <c r="L577" s="46"/>
      <c r="M577" s="215"/>
      <c r="N577" s="216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133</v>
      </c>
      <c r="AU577" s="19" t="s">
        <v>79</v>
      </c>
    </row>
    <row r="578" s="2" customFormat="1" ht="24.15" customHeight="1">
      <c r="A578" s="40"/>
      <c r="B578" s="41"/>
      <c r="C578" s="199" t="s">
        <v>764</v>
      </c>
      <c r="D578" s="199" t="s">
        <v>126</v>
      </c>
      <c r="E578" s="200" t="s">
        <v>765</v>
      </c>
      <c r="F578" s="201" t="s">
        <v>766</v>
      </c>
      <c r="G578" s="202" t="s">
        <v>466</v>
      </c>
      <c r="H578" s="203">
        <v>7</v>
      </c>
      <c r="I578" s="204"/>
      <c r="J578" s="205">
        <f>ROUND(I578*H578,2)</f>
        <v>0</v>
      </c>
      <c r="K578" s="201" t="s">
        <v>130</v>
      </c>
      <c r="L578" s="46"/>
      <c r="M578" s="206" t="s">
        <v>19</v>
      </c>
      <c r="N578" s="207" t="s">
        <v>43</v>
      </c>
      <c r="O578" s="86"/>
      <c r="P578" s="208">
        <f>O578*H578</f>
        <v>0</v>
      </c>
      <c r="Q578" s="208">
        <v>0</v>
      </c>
      <c r="R578" s="208">
        <f>Q578*H578</f>
        <v>0</v>
      </c>
      <c r="S578" s="208">
        <v>0</v>
      </c>
      <c r="T578" s="209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0" t="s">
        <v>237</v>
      </c>
      <c r="AT578" s="210" t="s">
        <v>126</v>
      </c>
      <c r="AU578" s="210" t="s">
        <v>79</v>
      </c>
      <c r="AY578" s="19" t="s">
        <v>124</v>
      </c>
      <c r="BE578" s="211">
        <f>IF(N578="základní",J578,0)</f>
        <v>0</v>
      </c>
      <c r="BF578" s="211">
        <f>IF(N578="snížená",J578,0)</f>
        <v>0</v>
      </c>
      <c r="BG578" s="211">
        <f>IF(N578="zákl. přenesená",J578,0)</f>
        <v>0</v>
      </c>
      <c r="BH578" s="211">
        <f>IF(N578="sníž. přenesená",J578,0)</f>
        <v>0</v>
      </c>
      <c r="BI578" s="211">
        <f>IF(N578="nulová",J578,0)</f>
        <v>0</v>
      </c>
      <c r="BJ578" s="19" t="s">
        <v>77</v>
      </c>
      <c r="BK578" s="211">
        <f>ROUND(I578*H578,2)</f>
        <v>0</v>
      </c>
      <c r="BL578" s="19" t="s">
        <v>237</v>
      </c>
      <c r="BM578" s="210" t="s">
        <v>767</v>
      </c>
    </row>
    <row r="579" s="2" customFormat="1">
      <c r="A579" s="40"/>
      <c r="B579" s="41"/>
      <c r="C579" s="42"/>
      <c r="D579" s="212" t="s">
        <v>133</v>
      </c>
      <c r="E579" s="42"/>
      <c r="F579" s="213" t="s">
        <v>768</v>
      </c>
      <c r="G579" s="42"/>
      <c r="H579" s="42"/>
      <c r="I579" s="214"/>
      <c r="J579" s="42"/>
      <c r="K579" s="42"/>
      <c r="L579" s="46"/>
      <c r="M579" s="215"/>
      <c r="N579" s="216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133</v>
      </c>
      <c r="AU579" s="19" t="s">
        <v>79</v>
      </c>
    </row>
    <row r="580" s="2" customFormat="1">
      <c r="A580" s="40"/>
      <c r="B580" s="41"/>
      <c r="C580" s="42"/>
      <c r="D580" s="217" t="s">
        <v>135</v>
      </c>
      <c r="E580" s="42"/>
      <c r="F580" s="218" t="s">
        <v>769</v>
      </c>
      <c r="G580" s="42"/>
      <c r="H580" s="42"/>
      <c r="I580" s="214"/>
      <c r="J580" s="42"/>
      <c r="K580" s="42"/>
      <c r="L580" s="46"/>
      <c r="M580" s="215"/>
      <c r="N580" s="216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135</v>
      </c>
      <c r="AU580" s="19" t="s">
        <v>79</v>
      </c>
    </row>
    <row r="581" s="2" customFormat="1" ht="21.75" customHeight="1">
      <c r="A581" s="40"/>
      <c r="B581" s="41"/>
      <c r="C581" s="251" t="s">
        <v>770</v>
      </c>
      <c r="D581" s="251" t="s">
        <v>208</v>
      </c>
      <c r="E581" s="252" t="s">
        <v>771</v>
      </c>
      <c r="F581" s="253" t="s">
        <v>772</v>
      </c>
      <c r="G581" s="254" t="s">
        <v>466</v>
      </c>
      <c r="H581" s="255">
        <v>7</v>
      </c>
      <c r="I581" s="256"/>
      <c r="J581" s="257">
        <f>ROUND(I581*H581,2)</f>
        <v>0</v>
      </c>
      <c r="K581" s="253" t="s">
        <v>130</v>
      </c>
      <c r="L581" s="258"/>
      <c r="M581" s="259" t="s">
        <v>19</v>
      </c>
      <c r="N581" s="260" t="s">
        <v>43</v>
      </c>
      <c r="O581" s="86"/>
      <c r="P581" s="208">
        <f>O581*H581</f>
        <v>0</v>
      </c>
      <c r="Q581" s="208">
        <v>0.0011000000000000001</v>
      </c>
      <c r="R581" s="208">
        <f>Q581*H581</f>
        <v>0.0077000000000000002</v>
      </c>
      <c r="S581" s="208">
        <v>0</v>
      </c>
      <c r="T581" s="209">
        <f>S581*H581</f>
        <v>0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0" t="s">
        <v>377</v>
      </c>
      <c r="AT581" s="210" t="s">
        <v>208</v>
      </c>
      <c r="AU581" s="210" t="s">
        <v>79</v>
      </c>
      <c r="AY581" s="19" t="s">
        <v>124</v>
      </c>
      <c r="BE581" s="211">
        <f>IF(N581="základní",J581,0)</f>
        <v>0</v>
      </c>
      <c r="BF581" s="211">
        <f>IF(N581="snížená",J581,0)</f>
        <v>0</v>
      </c>
      <c r="BG581" s="211">
        <f>IF(N581="zákl. přenesená",J581,0)</f>
        <v>0</v>
      </c>
      <c r="BH581" s="211">
        <f>IF(N581="sníž. přenesená",J581,0)</f>
        <v>0</v>
      </c>
      <c r="BI581" s="211">
        <f>IF(N581="nulová",J581,0)</f>
        <v>0</v>
      </c>
      <c r="BJ581" s="19" t="s">
        <v>77</v>
      </c>
      <c r="BK581" s="211">
        <f>ROUND(I581*H581,2)</f>
        <v>0</v>
      </c>
      <c r="BL581" s="19" t="s">
        <v>237</v>
      </c>
      <c r="BM581" s="210" t="s">
        <v>773</v>
      </c>
    </row>
    <row r="582" s="2" customFormat="1">
      <c r="A582" s="40"/>
      <c r="B582" s="41"/>
      <c r="C582" s="42"/>
      <c r="D582" s="212" t="s">
        <v>133</v>
      </c>
      <c r="E582" s="42"/>
      <c r="F582" s="213" t="s">
        <v>772</v>
      </c>
      <c r="G582" s="42"/>
      <c r="H582" s="42"/>
      <c r="I582" s="214"/>
      <c r="J582" s="42"/>
      <c r="K582" s="42"/>
      <c r="L582" s="46"/>
      <c r="M582" s="215"/>
      <c r="N582" s="216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133</v>
      </c>
      <c r="AU582" s="19" t="s">
        <v>79</v>
      </c>
    </row>
    <row r="583" s="2" customFormat="1" ht="24.15" customHeight="1">
      <c r="A583" s="40"/>
      <c r="B583" s="41"/>
      <c r="C583" s="251" t="s">
        <v>774</v>
      </c>
      <c r="D583" s="251" t="s">
        <v>208</v>
      </c>
      <c r="E583" s="252" t="s">
        <v>775</v>
      </c>
      <c r="F583" s="253" t="s">
        <v>776</v>
      </c>
      <c r="G583" s="254" t="s">
        <v>466</v>
      </c>
      <c r="H583" s="255">
        <v>14</v>
      </c>
      <c r="I583" s="256"/>
      <c r="J583" s="257">
        <f>ROUND(I583*H583,2)</f>
        <v>0</v>
      </c>
      <c r="K583" s="253" t="s">
        <v>130</v>
      </c>
      <c r="L583" s="258"/>
      <c r="M583" s="259" t="s">
        <v>19</v>
      </c>
      <c r="N583" s="260" t="s">
        <v>43</v>
      </c>
      <c r="O583" s="86"/>
      <c r="P583" s="208">
        <f>O583*H583</f>
        <v>0</v>
      </c>
      <c r="Q583" s="208">
        <v>0.00020000000000000001</v>
      </c>
      <c r="R583" s="208">
        <f>Q583*H583</f>
        <v>0.0028</v>
      </c>
      <c r="S583" s="208">
        <v>0</v>
      </c>
      <c r="T583" s="209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0" t="s">
        <v>377</v>
      </c>
      <c r="AT583" s="210" t="s">
        <v>208</v>
      </c>
      <c r="AU583" s="210" t="s">
        <v>79</v>
      </c>
      <c r="AY583" s="19" t="s">
        <v>124</v>
      </c>
      <c r="BE583" s="211">
        <f>IF(N583="základní",J583,0)</f>
        <v>0</v>
      </c>
      <c r="BF583" s="211">
        <f>IF(N583="snížená",J583,0)</f>
        <v>0</v>
      </c>
      <c r="BG583" s="211">
        <f>IF(N583="zákl. přenesená",J583,0)</f>
        <v>0</v>
      </c>
      <c r="BH583" s="211">
        <f>IF(N583="sníž. přenesená",J583,0)</f>
        <v>0</v>
      </c>
      <c r="BI583" s="211">
        <f>IF(N583="nulová",J583,0)</f>
        <v>0</v>
      </c>
      <c r="BJ583" s="19" t="s">
        <v>77</v>
      </c>
      <c r="BK583" s="211">
        <f>ROUND(I583*H583,2)</f>
        <v>0</v>
      </c>
      <c r="BL583" s="19" t="s">
        <v>237</v>
      </c>
      <c r="BM583" s="210" t="s">
        <v>777</v>
      </c>
    </row>
    <row r="584" s="2" customFormat="1">
      <c r="A584" s="40"/>
      <c r="B584" s="41"/>
      <c r="C584" s="42"/>
      <c r="D584" s="212" t="s">
        <v>133</v>
      </c>
      <c r="E584" s="42"/>
      <c r="F584" s="213" t="s">
        <v>776</v>
      </c>
      <c r="G584" s="42"/>
      <c r="H584" s="42"/>
      <c r="I584" s="214"/>
      <c r="J584" s="42"/>
      <c r="K584" s="42"/>
      <c r="L584" s="46"/>
      <c r="M584" s="215"/>
      <c r="N584" s="216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133</v>
      </c>
      <c r="AU584" s="19" t="s">
        <v>79</v>
      </c>
    </row>
    <row r="585" s="2" customFormat="1" ht="21.75" customHeight="1">
      <c r="A585" s="40"/>
      <c r="B585" s="41"/>
      <c r="C585" s="199" t="s">
        <v>778</v>
      </c>
      <c r="D585" s="199" t="s">
        <v>126</v>
      </c>
      <c r="E585" s="200" t="s">
        <v>779</v>
      </c>
      <c r="F585" s="201" t="s">
        <v>780</v>
      </c>
      <c r="G585" s="202" t="s">
        <v>466</v>
      </c>
      <c r="H585" s="203">
        <v>7</v>
      </c>
      <c r="I585" s="204"/>
      <c r="J585" s="205">
        <f>ROUND(I585*H585,2)</f>
        <v>0</v>
      </c>
      <c r="K585" s="201" t="s">
        <v>130</v>
      </c>
      <c r="L585" s="46"/>
      <c r="M585" s="206" t="s">
        <v>19</v>
      </c>
      <c r="N585" s="207" t="s">
        <v>43</v>
      </c>
      <c r="O585" s="86"/>
      <c r="P585" s="208">
        <f>O585*H585</f>
        <v>0</v>
      </c>
      <c r="Q585" s="208">
        <v>0</v>
      </c>
      <c r="R585" s="208">
        <f>Q585*H585</f>
        <v>0</v>
      </c>
      <c r="S585" s="208">
        <v>0</v>
      </c>
      <c r="T585" s="209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0" t="s">
        <v>237</v>
      </c>
      <c r="AT585" s="210" t="s">
        <v>126</v>
      </c>
      <c r="AU585" s="210" t="s">
        <v>79</v>
      </c>
      <c r="AY585" s="19" t="s">
        <v>124</v>
      </c>
      <c r="BE585" s="211">
        <f>IF(N585="základní",J585,0)</f>
        <v>0</v>
      </c>
      <c r="BF585" s="211">
        <f>IF(N585="snížená",J585,0)</f>
        <v>0</v>
      </c>
      <c r="BG585" s="211">
        <f>IF(N585="zákl. přenesená",J585,0)</f>
        <v>0</v>
      </c>
      <c r="BH585" s="211">
        <f>IF(N585="sníž. přenesená",J585,0)</f>
        <v>0</v>
      </c>
      <c r="BI585" s="211">
        <f>IF(N585="nulová",J585,0)</f>
        <v>0</v>
      </c>
      <c r="BJ585" s="19" t="s">
        <v>77</v>
      </c>
      <c r="BK585" s="211">
        <f>ROUND(I585*H585,2)</f>
        <v>0</v>
      </c>
      <c r="BL585" s="19" t="s">
        <v>237</v>
      </c>
      <c r="BM585" s="210" t="s">
        <v>781</v>
      </c>
    </row>
    <row r="586" s="2" customFormat="1">
      <c r="A586" s="40"/>
      <c r="B586" s="41"/>
      <c r="C586" s="42"/>
      <c r="D586" s="212" t="s">
        <v>133</v>
      </c>
      <c r="E586" s="42"/>
      <c r="F586" s="213" t="s">
        <v>782</v>
      </c>
      <c r="G586" s="42"/>
      <c r="H586" s="42"/>
      <c r="I586" s="214"/>
      <c r="J586" s="42"/>
      <c r="K586" s="42"/>
      <c r="L586" s="46"/>
      <c r="M586" s="215"/>
      <c r="N586" s="216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133</v>
      </c>
      <c r="AU586" s="19" t="s">
        <v>79</v>
      </c>
    </row>
    <row r="587" s="2" customFormat="1">
      <c r="A587" s="40"/>
      <c r="B587" s="41"/>
      <c r="C587" s="42"/>
      <c r="D587" s="217" t="s">
        <v>135</v>
      </c>
      <c r="E587" s="42"/>
      <c r="F587" s="218" t="s">
        <v>783</v>
      </c>
      <c r="G587" s="42"/>
      <c r="H587" s="42"/>
      <c r="I587" s="214"/>
      <c r="J587" s="42"/>
      <c r="K587" s="42"/>
      <c r="L587" s="46"/>
      <c r="M587" s="215"/>
      <c r="N587" s="216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135</v>
      </c>
      <c r="AU587" s="19" t="s">
        <v>79</v>
      </c>
    </row>
    <row r="588" s="2" customFormat="1" ht="16.5" customHeight="1">
      <c r="A588" s="40"/>
      <c r="B588" s="41"/>
      <c r="C588" s="251" t="s">
        <v>784</v>
      </c>
      <c r="D588" s="251" t="s">
        <v>208</v>
      </c>
      <c r="E588" s="252" t="s">
        <v>785</v>
      </c>
      <c r="F588" s="253" t="s">
        <v>786</v>
      </c>
      <c r="G588" s="254" t="s">
        <v>466</v>
      </c>
      <c r="H588" s="255">
        <v>7</v>
      </c>
      <c r="I588" s="256"/>
      <c r="J588" s="257">
        <f>ROUND(I588*H588,2)</f>
        <v>0</v>
      </c>
      <c r="K588" s="253" t="s">
        <v>130</v>
      </c>
      <c r="L588" s="258"/>
      <c r="M588" s="259" t="s">
        <v>19</v>
      </c>
      <c r="N588" s="260" t="s">
        <v>43</v>
      </c>
      <c r="O588" s="86"/>
      <c r="P588" s="208">
        <f>O588*H588</f>
        <v>0</v>
      </c>
      <c r="Q588" s="208">
        <v>0</v>
      </c>
      <c r="R588" s="208">
        <f>Q588*H588</f>
        <v>0</v>
      </c>
      <c r="S588" s="208">
        <v>0</v>
      </c>
      <c r="T588" s="209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10" t="s">
        <v>377</v>
      </c>
      <c r="AT588" s="210" t="s">
        <v>208</v>
      </c>
      <c r="AU588" s="210" t="s">
        <v>79</v>
      </c>
      <c r="AY588" s="19" t="s">
        <v>124</v>
      </c>
      <c r="BE588" s="211">
        <f>IF(N588="základní",J588,0)</f>
        <v>0</v>
      </c>
      <c r="BF588" s="211">
        <f>IF(N588="snížená",J588,0)</f>
        <v>0</v>
      </c>
      <c r="BG588" s="211">
        <f>IF(N588="zákl. přenesená",J588,0)</f>
        <v>0</v>
      </c>
      <c r="BH588" s="211">
        <f>IF(N588="sníž. přenesená",J588,0)</f>
        <v>0</v>
      </c>
      <c r="BI588" s="211">
        <f>IF(N588="nulová",J588,0)</f>
        <v>0</v>
      </c>
      <c r="BJ588" s="19" t="s">
        <v>77</v>
      </c>
      <c r="BK588" s="211">
        <f>ROUND(I588*H588,2)</f>
        <v>0</v>
      </c>
      <c r="BL588" s="19" t="s">
        <v>237</v>
      </c>
      <c r="BM588" s="210" t="s">
        <v>787</v>
      </c>
    </row>
    <row r="589" s="2" customFormat="1">
      <c r="A589" s="40"/>
      <c r="B589" s="41"/>
      <c r="C589" s="42"/>
      <c r="D589" s="212" t="s">
        <v>133</v>
      </c>
      <c r="E589" s="42"/>
      <c r="F589" s="213" t="s">
        <v>786</v>
      </c>
      <c r="G589" s="42"/>
      <c r="H589" s="42"/>
      <c r="I589" s="214"/>
      <c r="J589" s="42"/>
      <c r="K589" s="42"/>
      <c r="L589" s="46"/>
      <c r="M589" s="215"/>
      <c r="N589" s="216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133</v>
      </c>
      <c r="AU589" s="19" t="s">
        <v>79</v>
      </c>
    </row>
    <row r="590" s="2" customFormat="1" ht="24.15" customHeight="1">
      <c r="A590" s="40"/>
      <c r="B590" s="41"/>
      <c r="C590" s="199" t="s">
        <v>788</v>
      </c>
      <c r="D590" s="199" t="s">
        <v>126</v>
      </c>
      <c r="E590" s="200" t="s">
        <v>789</v>
      </c>
      <c r="F590" s="201" t="s">
        <v>790</v>
      </c>
      <c r="G590" s="202" t="s">
        <v>264</v>
      </c>
      <c r="H590" s="203">
        <v>56</v>
      </c>
      <c r="I590" s="204"/>
      <c r="J590" s="205">
        <f>ROUND(I590*H590,2)</f>
        <v>0</v>
      </c>
      <c r="K590" s="201" t="s">
        <v>130</v>
      </c>
      <c r="L590" s="46"/>
      <c r="M590" s="206" t="s">
        <v>19</v>
      </c>
      <c r="N590" s="207" t="s">
        <v>43</v>
      </c>
      <c r="O590" s="86"/>
      <c r="P590" s="208">
        <f>O590*H590</f>
        <v>0</v>
      </c>
      <c r="Q590" s="208">
        <v>0</v>
      </c>
      <c r="R590" s="208">
        <f>Q590*H590</f>
        <v>0</v>
      </c>
      <c r="S590" s="208">
        <v>0.00040000000000000002</v>
      </c>
      <c r="T590" s="209">
        <f>S590*H590</f>
        <v>0.0224</v>
      </c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R590" s="210" t="s">
        <v>237</v>
      </c>
      <c r="AT590" s="210" t="s">
        <v>126</v>
      </c>
      <c r="AU590" s="210" t="s">
        <v>79</v>
      </c>
      <c r="AY590" s="19" t="s">
        <v>124</v>
      </c>
      <c r="BE590" s="211">
        <f>IF(N590="základní",J590,0)</f>
        <v>0</v>
      </c>
      <c r="BF590" s="211">
        <f>IF(N590="snížená",J590,0)</f>
        <v>0</v>
      </c>
      <c r="BG590" s="211">
        <f>IF(N590="zákl. přenesená",J590,0)</f>
        <v>0</v>
      </c>
      <c r="BH590" s="211">
        <f>IF(N590="sníž. přenesená",J590,0)</f>
        <v>0</v>
      </c>
      <c r="BI590" s="211">
        <f>IF(N590="nulová",J590,0)</f>
        <v>0</v>
      </c>
      <c r="BJ590" s="19" t="s">
        <v>77</v>
      </c>
      <c r="BK590" s="211">
        <f>ROUND(I590*H590,2)</f>
        <v>0</v>
      </c>
      <c r="BL590" s="19" t="s">
        <v>237</v>
      </c>
      <c r="BM590" s="210" t="s">
        <v>791</v>
      </c>
    </row>
    <row r="591" s="2" customFormat="1">
      <c r="A591" s="40"/>
      <c r="B591" s="41"/>
      <c r="C591" s="42"/>
      <c r="D591" s="212" t="s">
        <v>133</v>
      </c>
      <c r="E591" s="42"/>
      <c r="F591" s="213" t="s">
        <v>792</v>
      </c>
      <c r="G591" s="42"/>
      <c r="H591" s="42"/>
      <c r="I591" s="214"/>
      <c r="J591" s="42"/>
      <c r="K591" s="42"/>
      <c r="L591" s="46"/>
      <c r="M591" s="215"/>
      <c r="N591" s="216"/>
      <c r="O591" s="86"/>
      <c r="P591" s="86"/>
      <c r="Q591" s="86"/>
      <c r="R591" s="86"/>
      <c r="S591" s="86"/>
      <c r="T591" s="87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T591" s="19" t="s">
        <v>133</v>
      </c>
      <c r="AU591" s="19" t="s">
        <v>79</v>
      </c>
    </row>
    <row r="592" s="2" customFormat="1">
      <c r="A592" s="40"/>
      <c r="B592" s="41"/>
      <c r="C592" s="42"/>
      <c r="D592" s="217" t="s">
        <v>135</v>
      </c>
      <c r="E592" s="42"/>
      <c r="F592" s="218" t="s">
        <v>793</v>
      </c>
      <c r="G592" s="42"/>
      <c r="H592" s="42"/>
      <c r="I592" s="214"/>
      <c r="J592" s="42"/>
      <c r="K592" s="42"/>
      <c r="L592" s="46"/>
      <c r="M592" s="215"/>
      <c r="N592" s="216"/>
      <c r="O592" s="86"/>
      <c r="P592" s="86"/>
      <c r="Q592" s="86"/>
      <c r="R592" s="86"/>
      <c r="S592" s="86"/>
      <c r="T592" s="87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135</v>
      </c>
      <c r="AU592" s="19" t="s">
        <v>79</v>
      </c>
    </row>
    <row r="593" s="2" customFormat="1" ht="24.15" customHeight="1">
      <c r="A593" s="40"/>
      <c r="B593" s="41"/>
      <c r="C593" s="199" t="s">
        <v>794</v>
      </c>
      <c r="D593" s="199" t="s">
        <v>126</v>
      </c>
      <c r="E593" s="200" t="s">
        <v>795</v>
      </c>
      <c r="F593" s="201" t="s">
        <v>796</v>
      </c>
      <c r="G593" s="202" t="s">
        <v>466</v>
      </c>
      <c r="H593" s="203">
        <v>1</v>
      </c>
      <c r="I593" s="204"/>
      <c r="J593" s="205">
        <f>ROUND(I593*H593,2)</f>
        <v>0</v>
      </c>
      <c r="K593" s="201" t="s">
        <v>130</v>
      </c>
      <c r="L593" s="46"/>
      <c r="M593" s="206" t="s">
        <v>19</v>
      </c>
      <c r="N593" s="207" t="s">
        <v>43</v>
      </c>
      <c r="O593" s="86"/>
      <c r="P593" s="208">
        <f>O593*H593</f>
        <v>0</v>
      </c>
      <c r="Q593" s="208">
        <v>0</v>
      </c>
      <c r="R593" s="208">
        <f>Q593*H593</f>
        <v>0</v>
      </c>
      <c r="S593" s="208">
        <v>0</v>
      </c>
      <c r="T593" s="209">
        <f>S593*H593</f>
        <v>0</v>
      </c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R593" s="210" t="s">
        <v>237</v>
      </c>
      <c r="AT593" s="210" t="s">
        <v>126</v>
      </c>
      <c r="AU593" s="210" t="s">
        <v>79</v>
      </c>
      <c r="AY593" s="19" t="s">
        <v>124</v>
      </c>
      <c r="BE593" s="211">
        <f>IF(N593="základní",J593,0)</f>
        <v>0</v>
      </c>
      <c r="BF593" s="211">
        <f>IF(N593="snížená",J593,0)</f>
        <v>0</v>
      </c>
      <c r="BG593" s="211">
        <f>IF(N593="zákl. přenesená",J593,0)</f>
        <v>0</v>
      </c>
      <c r="BH593" s="211">
        <f>IF(N593="sníž. přenesená",J593,0)</f>
        <v>0</v>
      </c>
      <c r="BI593" s="211">
        <f>IF(N593="nulová",J593,0)</f>
        <v>0</v>
      </c>
      <c r="BJ593" s="19" t="s">
        <v>77</v>
      </c>
      <c r="BK593" s="211">
        <f>ROUND(I593*H593,2)</f>
        <v>0</v>
      </c>
      <c r="BL593" s="19" t="s">
        <v>237</v>
      </c>
      <c r="BM593" s="210" t="s">
        <v>797</v>
      </c>
    </row>
    <row r="594" s="2" customFormat="1">
      <c r="A594" s="40"/>
      <c r="B594" s="41"/>
      <c r="C594" s="42"/>
      <c r="D594" s="212" t="s">
        <v>133</v>
      </c>
      <c r="E594" s="42"/>
      <c r="F594" s="213" t="s">
        <v>798</v>
      </c>
      <c r="G594" s="42"/>
      <c r="H594" s="42"/>
      <c r="I594" s="214"/>
      <c r="J594" s="42"/>
      <c r="K594" s="42"/>
      <c r="L594" s="46"/>
      <c r="M594" s="215"/>
      <c r="N594" s="216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133</v>
      </c>
      <c r="AU594" s="19" t="s">
        <v>79</v>
      </c>
    </row>
    <row r="595" s="2" customFormat="1">
      <c r="A595" s="40"/>
      <c r="B595" s="41"/>
      <c r="C595" s="42"/>
      <c r="D595" s="217" t="s">
        <v>135</v>
      </c>
      <c r="E595" s="42"/>
      <c r="F595" s="218" t="s">
        <v>799</v>
      </c>
      <c r="G595" s="42"/>
      <c r="H595" s="42"/>
      <c r="I595" s="214"/>
      <c r="J595" s="42"/>
      <c r="K595" s="42"/>
      <c r="L595" s="46"/>
      <c r="M595" s="215"/>
      <c r="N595" s="216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135</v>
      </c>
      <c r="AU595" s="19" t="s">
        <v>79</v>
      </c>
    </row>
    <row r="596" s="2" customFormat="1" ht="16.5" customHeight="1">
      <c r="A596" s="40"/>
      <c r="B596" s="41"/>
      <c r="C596" s="199" t="s">
        <v>800</v>
      </c>
      <c r="D596" s="199" t="s">
        <v>126</v>
      </c>
      <c r="E596" s="200" t="s">
        <v>801</v>
      </c>
      <c r="F596" s="201" t="s">
        <v>802</v>
      </c>
      <c r="G596" s="202" t="s">
        <v>466</v>
      </c>
      <c r="H596" s="203">
        <v>7</v>
      </c>
      <c r="I596" s="204"/>
      <c r="J596" s="205">
        <f>ROUND(I596*H596,2)</f>
        <v>0</v>
      </c>
      <c r="K596" s="201" t="s">
        <v>130</v>
      </c>
      <c r="L596" s="46"/>
      <c r="M596" s="206" t="s">
        <v>19</v>
      </c>
      <c r="N596" s="207" t="s">
        <v>43</v>
      </c>
      <c r="O596" s="86"/>
      <c r="P596" s="208">
        <f>O596*H596</f>
        <v>0</v>
      </c>
      <c r="Q596" s="208">
        <v>0</v>
      </c>
      <c r="R596" s="208">
        <f>Q596*H596</f>
        <v>0</v>
      </c>
      <c r="S596" s="208">
        <v>0</v>
      </c>
      <c r="T596" s="209">
        <f>S596*H596</f>
        <v>0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210" t="s">
        <v>237</v>
      </c>
      <c r="AT596" s="210" t="s">
        <v>126</v>
      </c>
      <c r="AU596" s="210" t="s">
        <v>79</v>
      </c>
      <c r="AY596" s="19" t="s">
        <v>124</v>
      </c>
      <c r="BE596" s="211">
        <f>IF(N596="základní",J596,0)</f>
        <v>0</v>
      </c>
      <c r="BF596" s="211">
        <f>IF(N596="snížená",J596,0)</f>
        <v>0</v>
      </c>
      <c r="BG596" s="211">
        <f>IF(N596="zákl. přenesená",J596,0)</f>
        <v>0</v>
      </c>
      <c r="BH596" s="211">
        <f>IF(N596="sníž. přenesená",J596,0)</f>
        <v>0</v>
      </c>
      <c r="BI596" s="211">
        <f>IF(N596="nulová",J596,0)</f>
        <v>0</v>
      </c>
      <c r="BJ596" s="19" t="s">
        <v>77</v>
      </c>
      <c r="BK596" s="211">
        <f>ROUND(I596*H596,2)</f>
        <v>0</v>
      </c>
      <c r="BL596" s="19" t="s">
        <v>237</v>
      </c>
      <c r="BM596" s="210" t="s">
        <v>803</v>
      </c>
    </row>
    <row r="597" s="2" customFormat="1">
      <c r="A597" s="40"/>
      <c r="B597" s="41"/>
      <c r="C597" s="42"/>
      <c r="D597" s="212" t="s">
        <v>133</v>
      </c>
      <c r="E597" s="42"/>
      <c r="F597" s="213" t="s">
        <v>802</v>
      </c>
      <c r="G597" s="42"/>
      <c r="H597" s="42"/>
      <c r="I597" s="214"/>
      <c r="J597" s="42"/>
      <c r="K597" s="42"/>
      <c r="L597" s="46"/>
      <c r="M597" s="215"/>
      <c r="N597" s="216"/>
      <c r="O597" s="86"/>
      <c r="P597" s="86"/>
      <c r="Q597" s="86"/>
      <c r="R597" s="86"/>
      <c r="S597" s="86"/>
      <c r="T597" s="87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133</v>
      </c>
      <c r="AU597" s="19" t="s">
        <v>79</v>
      </c>
    </row>
    <row r="598" s="2" customFormat="1">
      <c r="A598" s="40"/>
      <c r="B598" s="41"/>
      <c r="C598" s="42"/>
      <c r="D598" s="217" t="s">
        <v>135</v>
      </c>
      <c r="E598" s="42"/>
      <c r="F598" s="218" t="s">
        <v>804</v>
      </c>
      <c r="G598" s="42"/>
      <c r="H598" s="42"/>
      <c r="I598" s="214"/>
      <c r="J598" s="42"/>
      <c r="K598" s="42"/>
      <c r="L598" s="46"/>
      <c r="M598" s="215"/>
      <c r="N598" s="216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135</v>
      </c>
      <c r="AU598" s="19" t="s">
        <v>79</v>
      </c>
    </row>
    <row r="599" s="2" customFormat="1" ht="24.15" customHeight="1">
      <c r="A599" s="40"/>
      <c r="B599" s="41"/>
      <c r="C599" s="199" t="s">
        <v>805</v>
      </c>
      <c r="D599" s="199" t="s">
        <v>126</v>
      </c>
      <c r="E599" s="200" t="s">
        <v>806</v>
      </c>
      <c r="F599" s="201" t="s">
        <v>807</v>
      </c>
      <c r="G599" s="202" t="s">
        <v>689</v>
      </c>
      <c r="H599" s="261"/>
      <c r="I599" s="204"/>
      <c r="J599" s="205">
        <f>ROUND(I599*H599,2)</f>
        <v>0</v>
      </c>
      <c r="K599" s="201" t="s">
        <v>130</v>
      </c>
      <c r="L599" s="46"/>
      <c r="M599" s="206" t="s">
        <v>19</v>
      </c>
      <c r="N599" s="207" t="s">
        <v>43</v>
      </c>
      <c r="O599" s="86"/>
      <c r="P599" s="208">
        <f>O599*H599</f>
        <v>0</v>
      </c>
      <c r="Q599" s="208">
        <v>0</v>
      </c>
      <c r="R599" s="208">
        <f>Q599*H599</f>
        <v>0</v>
      </c>
      <c r="S599" s="208">
        <v>0</v>
      </c>
      <c r="T599" s="209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10" t="s">
        <v>237</v>
      </c>
      <c r="AT599" s="210" t="s">
        <v>126</v>
      </c>
      <c r="AU599" s="210" t="s">
        <v>79</v>
      </c>
      <c r="AY599" s="19" t="s">
        <v>124</v>
      </c>
      <c r="BE599" s="211">
        <f>IF(N599="základní",J599,0)</f>
        <v>0</v>
      </c>
      <c r="BF599" s="211">
        <f>IF(N599="snížená",J599,0)</f>
        <v>0</v>
      </c>
      <c r="BG599" s="211">
        <f>IF(N599="zákl. přenesená",J599,0)</f>
        <v>0</v>
      </c>
      <c r="BH599" s="211">
        <f>IF(N599="sníž. přenesená",J599,0)</f>
        <v>0</v>
      </c>
      <c r="BI599" s="211">
        <f>IF(N599="nulová",J599,0)</f>
        <v>0</v>
      </c>
      <c r="BJ599" s="19" t="s">
        <v>77</v>
      </c>
      <c r="BK599" s="211">
        <f>ROUND(I599*H599,2)</f>
        <v>0</v>
      </c>
      <c r="BL599" s="19" t="s">
        <v>237</v>
      </c>
      <c r="BM599" s="210" t="s">
        <v>808</v>
      </c>
    </row>
    <row r="600" s="2" customFormat="1">
      <c r="A600" s="40"/>
      <c r="B600" s="41"/>
      <c r="C600" s="42"/>
      <c r="D600" s="212" t="s">
        <v>133</v>
      </c>
      <c r="E600" s="42"/>
      <c r="F600" s="213" t="s">
        <v>809</v>
      </c>
      <c r="G600" s="42"/>
      <c r="H600" s="42"/>
      <c r="I600" s="214"/>
      <c r="J600" s="42"/>
      <c r="K600" s="42"/>
      <c r="L600" s="46"/>
      <c r="M600" s="215"/>
      <c r="N600" s="216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133</v>
      </c>
      <c r="AU600" s="19" t="s">
        <v>79</v>
      </c>
    </row>
    <row r="601" s="2" customFormat="1">
      <c r="A601" s="40"/>
      <c r="B601" s="41"/>
      <c r="C601" s="42"/>
      <c r="D601" s="217" t="s">
        <v>135</v>
      </c>
      <c r="E601" s="42"/>
      <c r="F601" s="218" t="s">
        <v>810</v>
      </c>
      <c r="G601" s="42"/>
      <c r="H601" s="42"/>
      <c r="I601" s="214"/>
      <c r="J601" s="42"/>
      <c r="K601" s="42"/>
      <c r="L601" s="46"/>
      <c r="M601" s="215"/>
      <c r="N601" s="216"/>
      <c r="O601" s="86"/>
      <c r="P601" s="86"/>
      <c r="Q601" s="86"/>
      <c r="R601" s="86"/>
      <c r="S601" s="86"/>
      <c r="T601" s="87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135</v>
      </c>
      <c r="AU601" s="19" t="s">
        <v>79</v>
      </c>
    </row>
    <row r="602" s="12" customFormat="1" ht="22.8" customHeight="1">
      <c r="A602" s="12"/>
      <c r="B602" s="183"/>
      <c r="C602" s="184"/>
      <c r="D602" s="185" t="s">
        <v>71</v>
      </c>
      <c r="E602" s="197" t="s">
        <v>811</v>
      </c>
      <c r="F602" s="197" t="s">
        <v>812</v>
      </c>
      <c r="G602" s="184"/>
      <c r="H602" s="184"/>
      <c r="I602" s="187"/>
      <c r="J602" s="198">
        <f>BK602</f>
        <v>0</v>
      </c>
      <c r="K602" s="184"/>
      <c r="L602" s="189"/>
      <c r="M602" s="190"/>
      <c r="N602" s="191"/>
      <c r="O602" s="191"/>
      <c r="P602" s="192">
        <f>SUM(P603:P623)</f>
        <v>0</v>
      </c>
      <c r="Q602" s="191"/>
      <c r="R602" s="192">
        <f>SUM(R603:R623)</f>
        <v>0.078799999999999995</v>
      </c>
      <c r="S602" s="191"/>
      <c r="T602" s="193">
        <f>SUM(T603:T623)</f>
        <v>0.0016250000000000001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194" t="s">
        <v>79</v>
      </c>
      <c r="AT602" s="195" t="s">
        <v>71</v>
      </c>
      <c r="AU602" s="195" t="s">
        <v>77</v>
      </c>
      <c r="AY602" s="194" t="s">
        <v>124</v>
      </c>
      <c r="BK602" s="196">
        <f>SUM(BK603:BK623)</f>
        <v>0</v>
      </c>
    </row>
    <row r="603" s="2" customFormat="1" ht="21.75" customHeight="1">
      <c r="A603" s="40"/>
      <c r="B603" s="41"/>
      <c r="C603" s="199" t="s">
        <v>813</v>
      </c>
      <c r="D603" s="199" t="s">
        <v>126</v>
      </c>
      <c r="E603" s="200" t="s">
        <v>814</v>
      </c>
      <c r="F603" s="201" t="s">
        <v>815</v>
      </c>
      <c r="G603" s="202" t="s">
        <v>466</v>
      </c>
      <c r="H603" s="203">
        <v>4</v>
      </c>
      <c r="I603" s="204"/>
      <c r="J603" s="205">
        <f>ROUND(I603*H603,2)</f>
        <v>0</v>
      </c>
      <c r="K603" s="201" t="s">
        <v>130</v>
      </c>
      <c r="L603" s="46"/>
      <c r="M603" s="206" t="s">
        <v>19</v>
      </c>
      <c r="N603" s="207" t="s">
        <v>43</v>
      </c>
      <c r="O603" s="86"/>
      <c r="P603" s="208">
        <f>O603*H603</f>
        <v>0</v>
      </c>
      <c r="Q603" s="208">
        <v>0</v>
      </c>
      <c r="R603" s="208">
        <f>Q603*H603</f>
        <v>0</v>
      </c>
      <c r="S603" s="208">
        <v>0</v>
      </c>
      <c r="T603" s="209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210" t="s">
        <v>237</v>
      </c>
      <c r="AT603" s="210" t="s">
        <v>126</v>
      </c>
      <c r="AU603" s="210" t="s">
        <v>79</v>
      </c>
      <c r="AY603" s="19" t="s">
        <v>124</v>
      </c>
      <c r="BE603" s="211">
        <f>IF(N603="základní",J603,0)</f>
        <v>0</v>
      </c>
      <c r="BF603" s="211">
        <f>IF(N603="snížená",J603,0)</f>
        <v>0</v>
      </c>
      <c r="BG603" s="211">
        <f>IF(N603="zákl. přenesená",J603,0)</f>
        <v>0</v>
      </c>
      <c r="BH603" s="211">
        <f>IF(N603="sníž. přenesená",J603,0)</f>
        <v>0</v>
      </c>
      <c r="BI603" s="211">
        <f>IF(N603="nulová",J603,0)</f>
        <v>0</v>
      </c>
      <c r="BJ603" s="19" t="s">
        <v>77</v>
      </c>
      <c r="BK603" s="211">
        <f>ROUND(I603*H603,2)</f>
        <v>0</v>
      </c>
      <c r="BL603" s="19" t="s">
        <v>237</v>
      </c>
      <c r="BM603" s="210" t="s">
        <v>816</v>
      </c>
    </row>
    <row r="604" s="2" customFormat="1">
      <c r="A604" s="40"/>
      <c r="B604" s="41"/>
      <c r="C604" s="42"/>
      <c r="D604" s="212" t="s">
        <v>133</v>
      </c>
      <c r="E604" s="42"/>
      <c r="F604" s="213" t="s">
        <v>817</v>
      </c>
      <c r="G604" s="42"/>
      <c r="H604" s="42"/>
      <c r="I604" s="214"/>
      <c r="J604" s="42"/>
      <c r="K604" s="42"/>
      <c r="L604" s="46"/>
      <c r="M604" s="215"/>
      <c r="N604" s="216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133</v>
      </c>
      <c r="AU604" s="19" t="s">
        <v>79</v>
      </c>
    </row>
    <row r="605" s="2" customFormat="1">
      <c r="A605" s="40"/>
      <c r="B605" s="41"/>
      <c r="C605" s="42"/>
      <c r="D605" s="217" t="s">
        <v>135</v>
      </c>
      <c r="E605" s="42"/>
      <c r="F605" s="218" t="s">
        <v>818</v>
      </c>
      <c r="G605" s="42"/>
      <c r="H605" s="42"/>
      <c r="I605" s="214"/>
      <c r="J605" s="42"/>
      <c r="K605" s="42"/>
      <c r="L605" s="46"/>
      <c r="M605" s="215"/>
      <c r="N605" s="216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135</v>
      </c>
      <c r="AU605" s="19" t="s">
        <v>79</v>
      </c>
    </row>
    <row r="606" s="2" customFormat="1" ht="16.5" customHeight="1">
      <c r="A606" s="40"/>
      <c r="B606" s="41"/>
      <c r="C606" s="251" t="s">
        <v>819</v>
      </c>
      <c r="D606" s="251" t="s">
        <v>208</v>
      </c>
      <c r="E606" s="252" t="s">
        <v>820</v>
      </c>
      <c r="F606" s="253" t="s">
        <v>821</v>
      </c>
      <c r="G606" s="254" t="s">
        <v>466</v>
      </c>
      <c r="H606" s="255">
        <v>4</v>
      </c>
      <c r="I606" s="256"/>
      <c r="J606" s="257">
        <f>ROUND(I606*H606,2)</f>
        <v>0</v>
      </c>
      <c r="K606" s="253" t="s">
        <v>130</v>
      </c>
      <c r="L606" s="258"/>
      <c r="M606" s="259" t="s">
        <v>19</v>
      </c>
      <c r="N606" s="260" t="s">
        <v>43</v>
      </c>
      <c r="O606" s="86"/>
      <c r="P606" s="208">
        <f>O606*H606</f>
        <v>0</v>
      </c>
      <c r="Q606" s="208">
        <v>0.00069999999999999999</v>
      </c>
      <c r="R606" s="208">
        <f>Q606*H606</f>
        <v>0.0028</v>
      </c>
      <c r="S606" s="208">
        <v>0</v>
      </c>
      <c r="T606" s="209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10" t="s">
        <v>377</v>
      </c>
      <c r="AT606" s="210" t="s">
        <v>208</v>
      </c>
      <c r="AU606" s="210" t="s">
        <v>79</v>
      </c>
      <c r="AY606" s="19" t="s">
        <v>124</v>
      </c>
      <c r="BE606" s="211">
        <f>IF(N606="základní",J606,0)</f>
        <v>0</v>
      </c>
      <c r="BF606" s="211">
        <f>IF(N606="snížená",J606,0)</f>
        <v>0</v>
      </c>
      <c r="BG606" s="211">
        <f>IF(N606="zákl. přenesená",J606,0)</f>
        <v>0</v>
      </c>
      <c r="BH606" s="211">
        <f>IF(N606="sníž. přenesená",J606,0)</f>
        <v>0</v>
      </c>
      <c r="BI606" s="211">
        <f>IF(N606="nulová",J606,0)</f>
        <v>0</v>
      </c>
      <c r="BJ606" s="19" t="s">
        <v>77</v>
      </c>
      <c r="BK606" s="211">
        <f>ROUND(I606*H606,2)</f>
        <v>0</v>
      </c>
      <c r="BL606" s="19" t="s">
        <v>237</v>
      </c>
      <c r="BM606" s="210" t="s">
        <v>822</v>
      </c>
    </row>
    <row r="607" s="2" customFormat="1">
      <c r="A607" s="40"/>
      <c r="B607" s="41"/>
      <c r="C607" s="42"/>
      <c r="D607" s="212" t="s">
        <v>133</v>
      </c>
      <c r="E607" s="42"/>
      <c r="F607" s="213" t="s">
        <v>821</v>
      </c>
      <c r="G607" s="42"/>
      <c r="H607" s="42"/>
      <c r="I607" s="214"/>
      <c r="J607" s="42"/>
      <c r="K607" s="42"/>
      <c r="L607" s="46"/>
      <c r="M607" s="215"/>
      <c r="N607" s="216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133</v>
      </c>
      <c r="AU607" s="19" t="s">
        <v>79</v>
      </c>
    </row>
    <row r="608" s="2" customFormat="1" ht="21.75" customHeight="1">
      <c r="A608" s="40"/>
      <c r="B608" s="41"/>
      <c r="C608" s="199" t="s">
        <v>823</v>
      </c>
      <c r="D608" s="199" t="s">
        <v>126</v>
      </c>
      <c r="E608" s="200" t="s">
        <v>824</v>
      </c>
      <c r="F608" s="201" t="s">
        <v>825</v>
      </c>
      <c r="G608" s="202" t="s">
        <v>466</v>
      </c>
      <c r="H608" s="203">
        <v>2</v>
      </c>
      <c r="I608" s="204"/>
      <c r="J608" s="205">
        <f>ROUND(I608*H608,2)</f>
        <v>0</v>
      </c>
      <c r="K608" s="201" t="s">
        <v>130</v>
      </c>
      <c r="L608" s="46"/>
      <c r="M608" s="206" t="s">
        <v>19</v>
      </c>
      <c r="N608" s="207" t="s">
        <v>43</v>
      </c>
      <c r="O608" s="86"/>
      <c r="P608" s="208">
        <f>O608*H608</f>
        <v>0</v>
      </c>
      <c r="Q608" s="208">
        <v>0</v>
      </c>
      <c r="R608" s="208">
        <f>Q608*H608</f>
        <v>0</v>
      </c>
      <c r="S608" s="208">
        <v>0</v>
      </c>
      <c r="T608" s="209">
        <f>S608*H608</f>
        <v>0</v>
      </c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R608" s="210" t="s">
        <v>237</v>
      </c>
      <c r="AT608" s="210" t="s">
        <v>126</v>
      </c>
      <c r="AU608" s="210" t="s">
        <v>79</v>
      </c>
      <c r="AY608" s="19" t="s">
        <v>124</v>
      </c>
      <c r="BE608" s="211">
        <f>IF(N608="základní",J608,0)</f>
        <v>0</v>
      </c>
      <c r="BF608" s="211">
        <f>IF(N608="snížená",J608,0)</f>
        <v>0</v>
      </c>
      <c r="BG608" s="211">
        <f>IF(N608="zákl. přenesená",J608,0)</f>
        <v>0</v>
      </c>
      <c r="BH608" s="211">
        <f>IF(N608="sníž. přenesená",J608,0)</f>
        <v>0</v>
      </c>
      <c r="BI608" s="211">
        <f>IF(N608="nulová",J608,0)</f>
        <v>0</v>
      </c>
      <c r="BJ608" s="19" t="s">
        <v>77</v>
      </c>
      <c r="BK608" s="211">
        <f>ROUND(I608*H608,2)</f>
        <v>0</v>
      </c>
      <c r="BL608" s="19" t="s">
        <v>237</v>
      </c>
      <c r="BM608" s="210" t="s">
        <v>826</v>
      </c>
    </row>
    <row r="609" s="2" customFormat="1">
      <c r="A609" s="40"/>
      <c r="B609" s="41"/>
      <c r="C609" s="42"/>
      <c r="D609" s="212" t="s">
        <v>133</v>
      </c>
      <c r="E609" s="42"/>
      <c r="F609" s="213" t="s">
        <v>827</v>
      </c>
      <c r="G609" s="42"/>
      <c r="H609" s="42"/>
      <c r="I609" s="214"/>
      <c r="J609" s="42"/>
      <c r="K609" s="42"/>
      <c r="L609" s="46"/>
      <c r="M609" s="215"/>
      <c r="N609" s="216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133</v>
      </c>
      <c r="AU609" s="19" t="s">
        <v>79</v>
      </c>
    </row>
    <row r="610" s="2" customFormat="1">
      <c r="A610" s="40"/>
      <c r="B610" s="41"/>
      <c r="C610" s="42"/>
      <c r="D610" s="217" t="s">
        <v>135</v>
      </c>
      <c r="E610" s="42"/>
      <c r="F610" s="218" t="s">
        <v>828</v>
      </c>
      <c r="G610" s="42"/>
      <c r="H610" s="42"/>
      <c r="I610" s="214"/>
      <c r="J610" s="42"/>
      <c r="K610" s="42"/>
      <c r="L610" s="46"/>
      <c r="M610" s="215"/>
      <c r="N610" s="216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135</v>
      </c>
      <c r="AU610" s="19" t="s">
        <v>79</v>
      </c>
    </row>
    <row r="611" s="2" customFormat="1" ht="24.15" customHeight="1">
      <c r="A611" s="40"/>
      <c r="B611" s="41"/>
      <c r="C611" s="251" t="s">
        <v>829</v>
      </c>
      <c r="D611" s="251" t="s">
        <v>208</v>
      </c>
      <c r="E611" s="252" t="s">
        <v>830</v>
      </c>
      <c r="F611" s="253" t="s">
        <v>831</v>
      </c>
      <c r="G611" s="254" t="s">
        <v>466</v>
      </c>
      <c r="H611" s="255">
        <v>2</v>
      </c>
      <c r="I611" s="256"/>
      <c r="J611" s="257">
        <f>ROUND(I611*H611,2)</f>
        <v>0</v>
      </c>
      <c r="K611" s="253" t="s">
        <v>477</v>
      </c>
      <c r="L611" s="258"/>
      <c r="M611" s="259" t="s">
        <v>19</v>
      </c>
      <c r="N611" s="260" t="s">
        <v>43</v>
      </c>
      <c r="O611" s="86"/>
      <c r="P611" s="208">
        <f>O611*H611</f>
        <v>0</v>
      </c>
      <c r="Q611" s="208">
        <v>0.025000000000000001</v>
      </c>
      <c r="R611" s="208">
        <f>Q611*H611</f>
        <v>0.050000000000000003</v>
      </c>
      <c r="S611" s="208">
        <v>0</v>
      </c>
      <c r="T611" s="209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0" t="s">
        <v>377</v>
      </c>
      <c r="AT611" s="210" t="s">
        <v>208</v>
      </c>
      <c r="AU611" s="210" t="s">
        <v>79</v>
      </c>
      <c r="AY611" s="19" t="s">
        <v>124</v>
      </c>
      <c r="BE611" s="211">
        <f>IF(N611="základní",J611,0)</f>
        <v>0</v>
      </c>
      <c r="BF611" s="211">
        <f>IF(N611="snížená",J611,0)</f>
        <v>0</v>
      </c>
      <c r="BG611" s="211">
        <f>IF(N611="zákl. přenesená",J611,0)</f>
        <v>0</v>
      </c>
      <c r="BH611" s="211">
        <f>IF(N611="sníž. přenesená",J611,0)</f>
        <v>0</v>
      </c>
      <c r="BI611" s="211">
        <f>IF(N611="nulová",J611,0)</f>
        <v>0</v>
      </c>
      <c r="BJ611" s="19" t="s">
        <v>77</v>
      </c>
      <c r="BK611" s="211">
        <f>ROUND(I611*H611,2)</f>
        <v>0</v>
      </c>
      <c r="BL611" s="19" t="s">
        <v>237</v>
      </c>
      <c r="BM611" s="210" t="s">
        <v>832</v>
      </c>
    </row>
    <row r="612" s="2" customFormat="1">
      <c r="A612" s="40"/>
      <c r="B612" s="41"/>
      <c r="C612" s="42"/>
      <c r="D612" s="212" t="s">
        <v>133</v>
      </c>
      <c r="E612" s="42"/>
      <c r="F612" s="213" t="s">
        <v>831</v>
      </c>
      <c r="G612" s="42"/>
      <c r="H612" s="42"/>
      <c r="I612" s="214"/>
      <c r="J612" s="42"/>
      <c r="K612" s="42"/>
      <c r="L612" s="46"/>
      <c r="M612" s="215"/>
      <c r="N612" s="216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133</v>
      </c>
      <c r="AU612" s="19" t="s">
        <v>79</v>
      </c>
    </row>
    <row r="613" s="2" customFormat="1" ht="24.15" customHeight="1">
      <c r="A613" s="40"/>
      <c r="B613" s="41"/>
      <c r="C613" s="199" t="s">
        <v>833</v>
      </c>
      <c r="D613" s="199" t="s">
        <v>126</v>
      </c>
      <c r="E613" s="200" t="s">
        <v>834</v>
      </c>
      <c r="F613" s="201" t="s">
        <v>835</v>
      </c>
      <c r="G613" s="202" t="s">
        <v>466</v>
      </c>
      <c r="H613" s="203">
        <v>4</v>
      </c>
      <c r="I613" s="204"/>
      <c r="J613" s="205">
        <f>ROUND(I613*H613,2)</f>
        <v>0</v>
      </c>
      <c r="K613" s="201" t="s">
        <v>130</v>
      </c>
      <c r="L613" s="46"/>
      <c r="M613" s="206" t="s">
        <v>19</v>
      </c>
      <c r="N613" s="207" t="s">
        <v>43</v>
      </c>
      <c r="O613" s="86"/>
      <c r="P613" s="208">
        <f>O613*H613</f>
        <v>0</v>
      </c>
      <c r="Q613" s="208">
        <v>0</v>
      </c>
      <c r="R613" s="208">
        <f>Q613*H613</f>
        <v>0</v>
      </c>
      <c r="S613" s="208">
        <v>0</v>
      </c>
      <c r="T613" s="209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10" t="s">
        <v>237</v>
      </c>
      <c r="AT613" s="210" t="s">
        <v>126</v>
      </c>
      <c r="AU613" s="210" t="s">
        <v>79</v>
      </c>
      <c r="AY613" s="19" t="s">
        <v>124</v>
      </c>
      <c r="BE613" s="211">
        <f>IF(N613="základní",J613,0)</f>
        <v>0</v>
      </c>
      <c r="BF613" s="211">
        <f>IF(N613="snížená",J613,0)</f>
        <v>0</v>
      </c>
      <c r="BG613" s="211">
        <f>IF(N613="zákl. přenesená",J613,0)</f>
        <v>0</v>
      </c>
      <c r="BH613" s="211">
        <f>IF(N613="sníž. přenesená",J613,0)</f>
        <v>0</v>
      </c>
      <c r="BI613" s="211">
        <f>IF(N613="nulová",J613,0)</f>
        <v>0</v>
      </c>
      <c r="BJ613" s="19" t="s">
        <v>77</v>
      </c>
      <c r="BK613" s="211">
        <f>ROUND(I613*H613,2)</f>
        <v>0</v>
      </c>
      <c r="BL613" s="19" t="s">
        <v>237</v>
      </c>
      <c r="BM613" s="210" t="s">
        <v>836</v>
      </c>
    </row>
    <row r="614" s="2" customFormat="1">
      <c r="A614" s="40"/>
      <c r="B614" s="41"/>
      <c r="C614" s="42"/>
      <c r="D614" s="212" t="s">
        <v>133</v>
      </c>
      <c r="E614" s="42"/>
      <c r="F614" s="213" t="s">
        <v>837</v>
      </c>
      <c r="G614" s="42"/>
      <c r="H614" s="42"/>
      <c r="I614" s="214"/>
      <c r="J614" s="42"/>
      <c r="K614" s="42"/>
      <c r="L614" s="46"/>
      <c r="M614" s="215"/>
      <c r="N614" s="216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133</v>
      </c>
      <c r="AU614" s="19" t="s">
        <v>79</v>
      </c>
    </row>
    <row r="615" s="2" customFormat="1">
      <c r="A615" s="40"/>
      <c r="B615" s="41"/>
      <c r="C615" s="42"/>
      <c r="D615" s="217" t="s">
        <v>135</v>
      </c>
      <c r="E615" s="42"/>
      <c r="F615" s="218" t="s">
        <v>838</v>
      </c>
      <c r="G615" s="42"/>
      <c r="H615" s="42"/>
      <c r="I615" s="214"/>
      <c r="J615" s="42"/>
      <c r="K615" s="42"/>
      <c r="L615" s="46"/>
      <c r="M615" s="215"/>
      <c r="N615" s="216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135</v>
      </c>
      <c r="AU615" s="19" t="s">
        <v>79</v>
      </c>
    </row>
    <row r="616" s="2" customFormat="1" ht="16.5" customHeight="1">
      <c r="A616" s="40"/>
      <c r="B616" s="41"/>
      <c r="C616" s="251" t="s">
        <v>839</v>
      </c>
      <c r="D616" s="251" t="s">
        <v>208</v>
      </c>
      <c r="E616" s="252" t="s">
        <v>840</v>
      </c>
      <c r="F616" s="253" t="s">
        <v>841</v>
      </c>
      <c r="G616" s="254" t="s">
        <v>466</v>
      </c>
      <c r="H616" s="255">
        <v>4</v>
      </c>
      <c r="I616" s="256"/>
      <c r="J616" s="257">
        <f>ROUND(I616*H616,2)</f>
        <v>0</v>
      </c>
      <c r="K616" s="253" t="s">
        <v>130</v>
      </c>
      <c r="L616" s="258"/>
      <c r="M616" s="259" t="s">
        <v>19</v>
      </c>
      <c r="N616" s="260" t="s">
        <v>43</v>
      </c>
      <c r="O616" s="86"/>
      <c r="P616" s="208">
        <f>O616*H616</f>
        <v>0</v>
      </c>
      <c r="Q616" s="208">
        <v>0.0064999999999999997</v>
      </c>
      <c r="R616" s="208">
        <f>Q616*H616</f>
        <v>0.025999999999999999</v>
      </c>
      <c r="S616" s="208">
        <v>0</v>
      </c>
      <c r="T616" s="209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210" t="s">
        <v>377</v>
      </c>
      <c r="AT616" s="210" t="s">
        <v>208</v>
      </c>
      <c r="AU616" s="210" t="s">
        <v>79</v>
      </c>
      <c r="AY616" s="19" t="s">
        <v>124</v>
      </c>
      <c r="BE616" s="211">
        <f>IF(N616="základní",J616,0)</f>
        <v>0</v>
      </c>
      <c r="BF616" s="211">
        <f>IF(N616="snížená",J616,0)</f>
        <v>0</v>
      </c>
      <c r="BG616" s="211">
        <f>IF(N616="zákl. přenesená",J616,0)</f>
        <v>0</v>
      </c>
      <c r="BH616" s="211">
        <f>IF(N616="sníž. přenesená",J616,0)</f>
        <v>0</v>
      </c>
      <c r="BI616" s="211">
        <f>IF(N616="nulová",J616,0)</f>
        <v>0</v>
      </c>
      <c r="BJ616" s="19" t="s">
        <v>77</v>
      </c>
      <c r="BK616" s="211">
        <f>ROUND(I616*H616,2)</f>
        <v>0</v>
      </c>
      <c r="BL616" s="19" t="s">
        <v>237</v>
      </c>
      <c r="BM616" s="210" t="s">
        <v>842</v>
      </c>
    </row>
    <row r="617" s="2" customFormat="1">
      <c r="A617" s="40"/>
      <c r="B617" s="41"/>
      <c r="C617" s="42"/>
      <c r="D617" s="212" t="s">
        <v>133</v>
      </c>
      <c r="E617" s="42"/>
      <c r="F617" s="213" t="s">
        <v>841</v>
      </c>
      <c r="G617" s="42"/>
      <c r="H617" s="42"/>
      <c r="I617" s="214"/>
      <c r="J617" s="42"/>
      <c r="K617" s="42"/>
      <c r="L617" s="46"/>
      <c r="M617" s="215"/>
      <c r="N617" s="216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9" t="s">
        <v>133</v>
      </c>
      <c r="AU617" s="19" t="s">
        <v>79</v>
      </c>
    </row>
    <row r="618" s="2" customFormat="1" ht="24.15" customHeight="1">
      <c r="A618" s="40"/>
      <c r="B618" s="41"/>
      <c r="C618" s="199" t="s">
        <v>843</v>
      </c>
      <c r="D618" s="199" t="s">
        <v>126</v>
      </c>
      <c r="E618" s="200" t="s">
        <v>844</v>
      </c>
      <c r="F618" s="201" t="s">
        <v>845</v>
      </c>
      <c r="G618" s="202" t="s">
        <v>466</v>
      </c>
      <c r="H618" s="203">
        <v>13</v>
      </c>
      <c r="I618" s="204"/>
      <c r="J618" s="205">
        <f>ROUND(I618*H618,2)</f>
        <v>0</v>
      </c>
      <c r="K618" s="201" t="s">
        <v>130</v>
      </c>
      <c r="L618" s="46"/>
      <c r="M618" s="206" t="s">
        <v>19</v>
      </c>
      <c r="N618" s="207" t="s">
        <v>43</v>
      </c>
      <c r="O618" s="86"/>
      <c r="P618" s="208">
        <f>O618*H618</f>
        <v>0</v>
      </c>
      <c r="Q618" s="208">
        <v>0</v>
      </c>
      <c r="R618" s="208">
        <f>Q618*H618</f>
        <v>0</v>
      </c>
      <c r="S618" s="208">
        <v>0.000125</v>
      </c>
      <c r="T618" s="209">
        <f>S618*H618</f>
        <v>0.0016250000000000001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10" t="s">
        <v>237</v>
      </c>
      <c r="AT618" s="210" t="s">
        <v>126</v>
      </c>
      <c r="AU618" s="210" t="s">
        <v>79</v>
      </c>
      <c r="AY618" s="19" t="s">
        <v>124</v>
      </c>
      <c r="BE618" s="211">
        <f>IF(N618="základní",J618,0)</f>
        <v>0</v>
      </c>
      <c r="BF618" s="211">
        <f>IF(N618="snížená",J618,0)</f>
        <v>0</v>
      </c>
      <c r="BG618" s="211">
        <f>IF(N618="zákl. přenesená",J618,0)</f>
        <v>0</v>
      </c>
      <c r="BH618" s="211">
        <f>IF(N618="sníž. přenesená",J618,0)</f>
        <v>0</v>
      </c>
      <c r="BI618" s="211">
        <f>IF(N618="nulová",J618,0)</f>
        <v>0</v>
      </c>
      <c r="BJ618" s="19" t="s">
        <v>77</v>
      </c>
      <c r="BK618" s="211">
        <f>ROUND(I618*H618,2)</f>
        <v>0</v>
      </c>
      <c r="BL618" s="19" t="s">
        <v>237</v>
      </c>
      <c r="BM618" s="210" t="s">
        <v>846</v>
      </c>
    </row>
    <row r="619" s="2" customFormat="1">
      <c r="A619" s="40"/>
      <c r="B619" s="41"/>
      <c r="C619" s="42"/>
      <c r="D619" s="212" t="s">
        <v>133</v>
      </c>
      <c r="E619" s="42"/>
      <c r="F619" s="213" t="s">
        <v>847</v>
      </c>
      <c r="G619" s="42"/>
      <c r="H619" s="42"/>
      <c r="I619" s="214"/>
      <c r="J619" s="42"/>
      <c r="K619" s="42"/>
      <c r="L619" s="46"/>
      <c r="M619" s="215"/>
      <c r="N619" s="216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133</v>
      </c>
      <c r="AU619" s="19" t="s">
        <v>79</v>
      </c>
    </row>
    <row r="620" s="2" customFormat="1">
      <c r="A620" s="40"/>
      <c r="B620" s="41"/>
      <c r="C620" s="42"/>
      <c r="D620" s="217" t="s">
        <v>135</v>
      </c>
      <c r="E620" s="42"/>
      <c r="F620" s="218" t="s">
        <v>848</v>
      </c>
      <c r="G620" s="42"/>
      <c r="H620" s="42"/>
      <c r="I620" s="214"/>
      <c r="J620" s="42"/>
      <c r="K620" s="42"/>
      <c r="L620" s="46"/>
      <c r="M620" s="215"/>
      <c r="N620" s="216"/>
      <c r="O620" s="86"/>
      <c r="P620" s="86"/>
      <c r="Q620" s="86"/>
      <c r="R620" s="86"/>
      <c r="S620" s="86"/>
      <c r="T620" s="87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T620" s="19" t="s">
        <v>135</v>
      </c>
      <c r="AU620" s="19" t="s">
        <v>79</v>
      </c>
    </row>
    <row r="621" s="2" customFormat="1" ht="24.15" customHeight="1">
      <c r="A621" s="40"/>
      <c r="B621" s="41"/>
      <c r="C621" s="199" t="s">
        <v>849</v>
      </c>
      <c r="D621" s="199" t="s">
        <v>126</v>
      </c>
      <c r="E621" s="200" t="s">
        <v>850</v>
      </c>
      <c r="F621" s="201" t="s">
        <v>851</v>
      </c>
      <c r="G621" s="202" t="s">
        <v>689</v>
      </c>
      <c r="H621" s="261"/>
      <c r="I621" s="204"/>
      <c r="J621" s="205">
        <f>ROUND(I621*H621,2)</f>
        <v>0</v>
      </c>
      <c r="K621" s="201" t="s">
        <v>130</v>
      </c>
      <c r="L621" s="46"/>
      <c r="M621" s="206" t="s">
        <v>19</v>
      </c>
      <c r="N621" s="207" t="s">
        <v>43</v>
      </c>
      <c r="O621" s="86"/>
      <c r="P621" s="208">
        <f>O621*H621</f>
        <v>0</v>
      </c>
      <c r="Q621" s="208">
        <v>0</v>
      </c>
      <c r="R621" s="208">
        <f>Q621*H621</f>
        <v>0</v>
      </c>
      <c r="S621" s="208">
        <v>0</v>
      </c>
      <c r="T621" s="209">
        <f>S621*H621</f>
        <v>0</v>
      </c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R621" s="210" t="s">
        <v>237</v>
      </c>
      <c r="AT621" s="210" t="s">
        <v>126</v>
      </c>
      <c r="AU621" s="210" t="s">
        <v>79</v>
      </c>
      <c r="AY621" s="19" t="s">
        <v>124</v>
      </c>
      <c r="BE621" s="211">
        <f>IF(N621="základní",J621,0)</f>
        <v>0</v>
      </c>
      <c r="BF621" s="211">
        <f>IF(N621="snížená",J621,0)</f>
        <v>0</v>
      </c>
      <c r="BG621" s="211">
        <f>IF(N621="zákl. přenesená",J621,0)</f>
        <v>0</v>
      </c>
      <c r="BH621" s="211">
        <f>IF(N621="sníž. přenesená",J621,0)</f>
        <v>0</v>
      </c>
      <c r="BI621" s="211">
        <f>IF(N621="nulová",J621,0)</f>
        <v>0</v>
      </c>
      <c r="BJ621" s="19" t="s">
        <v>77</v>
      </c>
      <c r="BK621" s="211">
        <f>ROUND(I621*H621,2)</f>
        <v>0</v>
      </c>
      <c r="BL621" s="19" t="s">
        <v>237</v>
      </c>
      <c r="BM621" s="210" t="s">
        <v>852</v>
      </c>
    </row>
    <row r="622" s="2" customFormat="1">
      <c r="A622" s="40"/>
      <c r="B622" s="41"/>
      <c r="C622" s="42"/>
      <c r="D622" s="212" t="s">
        <v>133</v>
      </c>
      <c r="E622" s="42"/>
      <c r="F622" s="213" t="s">
        <v>853</v>
      </c>
      <c r="G622" s="42"/>
      <c r="H622" s="42"/>
      <c r="I622" s="214"/>
      <c r="J622" s="42"/>
      <c r="K622" s="42"/>
      <c r="L622" s="46"/>
      <c r="M622" s="215"/>
      <c r="N622" s="216"/>
      <c r="O622" s="86"/>
      <c r="P622" s="86"/>
      <c r="Q622" s="86"/>
      <c r="R622" s="86"/>
      <c r="S622" s="86"/>
      <c r="T622" s="87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T622" s="19" t="s">
        <v>133</v>
      </c>
      <c r="AU622" s="19" t="s">
        <v>79</v>
      </c>
    </row>
    <row r="623" s="2" customFormat="1">
      <c r="A623" s="40"/>
      <c r="B623" s="41"/>
      <c r="C623" s="42"/>
      <c r="D623" s="217" t="s">
        <v>135</v>
      </c>
      <c r="E623" s="42"/>
      <c r="F623" s="218" t="s">
        <v>854</v>
      </c>
      <c r="G623" s="42"/>
      <c r="H623" s="42"/>
      <c r="I623" s="214"/>
      <c r="J623" s="42"/>
      <c r="K623" s="42"/>
      <c r="L623" s="46"/>
      <c r="M623" s="215"/>
      <c r="N623" s="216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135</v>
      </c>
      <c r="AU623" s="19" t="s">
        <v>79</v>
      </c>
    </row>
    <row r="624" s="12" customFormat="1" ht="22.8" customHeight="1">
      <c r="A624" s="12"/>
      <c r="B624" s="183"/>
      <c r="C624" s="184"/>
      <c r="D624" s="185" t="s">
        <v>71</v>
      </c>
      <c r="E624" s="197" t="s">
        <v>855</v>
      </c>
      <c r="F624" s="197" t="s">
        <v>856</v>
      </c>
      <c r="G624" s="184"/>
      <c r="H624" s="184"/>
      <c r="I624" s="187"/>
      <c r="J624" s="198">
        <f>BK624</f>
        <v>0</v>
      </c>
      <c r="K624" s="184"/>
      <c r="L624" s="189"/>
      <c r="M624" s="190"/>
      <c r="N624" s="191"/>
      <c r="O624" s="191"/>
      <c r="P624" s="192">
        <f>SUM(P625:P652)</f>
        <v>0</v>
      </c>
      <c r="Q624" s="191"/>
      <c r="R624" s="192">
        <f>SUM(R625:R652)</f>
        <v>0.51702360000000003</v>
      </c>
      <c r="S624" s="191"/>
      <c r="T624" s="193">
        <f>SUM(T625:T652)</f>
        <v>0.31901489999999999</v>
      </c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R624" s="194" t="s">
        <v>79</v>
      </c>
      <c r="AT624" s="195" t="s">
        <v>71</v>
      </c>
      <c r="AU624" s="195" t="s">
        <v>77</v>
      </c>
      <c r="AY624" s="194" t="s">
        <v>124</v>
      </c>
      <c r="BK624" s="196">
        <f>SUM(BK625:BK652)</f>
        <v>0</v>
      </c>
    </row>
    <row r="625" s="2" customFormat="1" ht="16.5" customHeight="1">
      <c r="A625" s="40"/>
      <c r="B625" s="41"/>
      <c r="C625" s="199" t="s">
        <v>857</v>
      </c>
      <c r="D625" s="199" t="s">
        <v>126</v>
      </c>
      <c r="E625" s="200" t="s">
        <v>858</v>
      </c>
      <c r="F625" s="201" t="s">
        <v>859</v>
      </c>
      <c r="G625" s="202" t="s">
        <v>264</v>
      </c>
      <c r="H625" s="203">
        <v>97.780000000000001</v>
      </c>
      <c r="I625" s="204"/>
      <c r="J625" s="205">
        <f>ROUND(I625*H625,2)</f>
        <v>0</v>
      </c>
      <c r="K625" s="201" t="s">
        <v>130</v>
      </c>
      <c r="L625" s="46"/>
      <c r="M625" s="206" t="s">
        <v>19</v>
      </c>
      <c r="N625" s="207" t="s">
        <v>43</v>
      </c>
      <c r="O625" s="86"/>
      <c r="P625" s="208">
        <f>O625*H625</f>
        <v>0</v>
      </c>
      <c r="Q625" s="208">
        <v>0</v>
      </c>
      <c r="R625" s="208">
        <f>Q625*H625</f>
        <v>0</v>
      </c>
      <c r="S625" s="208">
        <v>0.00167</v>
      </c>
      <c r="T625" s="209">
        <f>S625*H625</f>
        <v>0.16329260000000001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210" t="s">
        <v>237</v>
      </c>
      <c r="AT625" s="210" t="s">
        <v>126</v>
      </c>
      <c r="AU625" s="210" t="s">
        <v>79</v>
      </c>
      <c r="AY625" s="19" t="s">
        <v>124</v>
      </c>
      <c r="BE625" s="211">
        <f>IF(N625="základní",J625,0)</f>
        <v>0</v>
      </c>
      <c r="BF625" s="211">
        <f>IF(N625="snížená",J625,0)</f>
        <v>0</v>
      </c>
      <c r="BG625" s="211">
        <f>IF(N625="zákl. přenesená",J625,0)</f>
        <v>0</v>
      </c>
      <c r="BH625" s="211">
        <f>IF(N625="sníž. přenesená",J625,0)</f>
        <v>0</v>
      </c>
      <c r="BI625" s="211">
        <f>IF(N625="nulová",J625,0)</f>
        <v>0</v>
      </c>
      <c r="BJ625" s="19" t="s">
        <v>77</v>
      </c>
      <c r="BK625" s="211">
        <f>ROUND(I625*H625,2)</f>
        <v>0</v>
      </c>
      <c r="BL625" s="19" t="s">
        <v>237</v>
      </c>
      <c r="BM625" s="210" t="s">
        <v>860</v>
      </c>
    </row>
    <row r="626" s="2" customFormat="1">
      <c r="A626" s="40"/>
      <c r="B626" s="41"/>
      <c r="C626" s="42"/>
      <c r="D626" s="212" t="s">
        <v>133</v>
      </c>
      <c r="E626" s="42"/>
      <c r="F626" s="213" t="s">
        <v>861</v>
      </c>
      <c r="G626" s="42"/>
      <c r="H626" s="42"/>
      <c r="I626" s="214"/>
      <c r="J626" s="42"/>
      <c r="K626" s="42"/>
      <c r="L626" s="46"/>
      <c r="M626" s="215"/>
      <c r="N626" s="216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133</v>
      </c>
      <c r="AU626" s="19" t="s">
        <v>79</v>
      </c>
    </row>
    <row r="627" s="2" customFormat="1">
      <c r="A627" s="40"/>
      <c r="B627" s="41"/>
      <c r="C627" s="42"/>
      <c r="D627" s="217" t="s">
        <v>135</v>
      </c>
      <c r="E627" s="42"/>
      <c r="F627" s="218" t="s">
        <v>862</v>
      </c>
      <c r="G627" s="42"/>
      <c r="H627" s="42"/>
      <c r="I627" s="214"/>
      <c r="J627" s="42"/>
      <c r="K627" s="42"/>
      <c r="L627" s="46"/>
      <c r="M627" s="215"/>
      <c r="N627" s="216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135</v>
      </c>
      <c r="AU627" s="19" t="s">
        <v>79</v>
      </c>
    </row>
    <row r="628" s="13" customFormat="1">
      <c r="A628" s="13"/>
      <c r="B628" s="219"/>
      <c r="C628" s="220"/>
      <c r="D628" s="212" t="s">
        <v>137</v>
      </c>
      <c r="E628" s="221" t="s">
        <v>19</v>
      </c>
      <c r="F628" s="222" t="s">
        <v>863</v>
      </c>
      <c r="G628" s="220"/>
      <c r="H628" s="223">
        <v>1.3799999999999999</v>
      </c>
      <c r="I628" s="224"/>
      <c r="J628" s="220"/>
      <c r="K628" s="220"/>
      <c r="L628" s="225"/>
      <c r="M628" s="226"/>
      <c r="N628" s="227"/>
      <c r="O628" s="227"/>
      <c r="P628" s="227"/>
      <c r="Q628" s="227"/>
      <c r="R628" s="227"/>
      <c r="S628" s="227"/>
      <c r="T628" s="228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29" t="s">
        <v>137</v>
      </c>
      <c r="AU628" s="229" t="s">
        <v>79</v>
      </c>
      <c r="AV628" s="13" t="s">
        <v>79</v>
      </c>
      <c r="AW628" s="13" t="s">
        <v>33</v>
      </c>
      <c r="AX628" s="13" t="s">
        <v>72</v>
      </c>
      <c r="AY628" s="229" t="s">
        <v>124</v>
      </c>
    </row>
    <row r="629" s="13" customFormat="1">
      <c r="A629" s="13"/>
      <c r="B629" s="219"/>
      <c r="C629" s="220"/>
      <c r="D629" s="212" t="s">
        <v>137</v>
      </c>
      <c r="E629" s="221" t="s">
        <v>19</v>
      </c>
      <c r="F629" s="222" t="s">
        <v>864</v>
      </c>
      <c r="G629" s="220"/>
      <c r="H629" s="223">
        <v>95.159999999999997</v>
      </c>
      <c r="I629" s="224"/>
      <c r="J629" s="220"/>
      <c r="K629" s="220"/>
      <c r="L629" s="225"/>
      <c r="M629" s="226"/>
      <c r="N629" s="227"/>
      <c r="O629" s="227"/>
      <c r="P629" s="227"/>
      <c r="Q629" s="227"/>
      <c r="R629" s="227"/>
      <c r="S629" s="227"/>
      <c r="T629" s="228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29" t="s">
        <v>137</v>
      </c>
      <c r="AU629" s="229" t="s">
        <v>79</v>
      </c>
      <c r="AV629" s="13" t="s">
        <v>79</v>
      </c>
      <c r="AW629" s="13" t="s">
        <v>33</v>
      </c>
      <c r="AX629" s="13" t="s">
        <v>72</v>
      </c>
      <c r="AY629" s="229" t="s">
        <v>124</v>
      </c>
    </row>
    <row r="630" s="13" customFormat="1">
      <c r="A630" s="13"/>
      <c r="B630" s="219"/>
      <c r="C630" s="220"/>
      <c r="D630" s="212" t="s">
        <v>137</v>
      </c>
      <c r="E630" s="221" t="s">
        <v>19</v>
      </c>
      <c r="F630" s="222" t="s">
        <v>865</v>
      </c>
      <c r="G630" s="220"/>
      <c r="H630" s="223">
        <v>1.24</v>
      </c>
      <c r="I630" s="224"/>
      <c r="J630" s="220"/>
      <c r="K630" s="220"/>
      <c r="L630" s="225"/>
      <c r="M630" s="226"/>
      <c r="N630" s="227"/>
      <c r="O630" s="227"/>
      <c r="P630" s="227"/>
      <c r="Q630" s="227"/>
      <c r="R630" s="227"/>
      <c r="S630" s="227"/>
      <c r="T630" s="228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29" t="s">
        <v>137</v>
      </c>
      <c r="AU630" s="229" t="s">
        <v>79</v>
      </c>
      <c r="AV630" s="13" t="s">
        <v>79</v>
      </c>
      <c r="AW630" s="13" t="s">
        <v>33</v>
      </c>
      <c r="AX630" s="13" t="s">
        <v>72</v>
      </c>
      <c r="AY630" s="229" t="s">
        <v>124</v>
      </c>
    </row>
    <row r="631" s="14" customFormat="1">
      <c r="A631" s="14"/>
      <c r="B631" s="230"/>
      <c r="C631" s="231"/>
      <c r="D631" s="212" t="s">
        <v>137</v>
      </c>
      <c r="E631" s="232" t="s">
        <v>19</v>
      </c>
      <c r="F631" s="233" t="s">
        <v>140</v>
      </c>
      <c r="G631" s="231"/>
      <c r="H631" s="234">
        <v>97.780000000000001</v>
      </c>
      <c r="I631" s="235"/>
      <c r="J631" s="231"/>
      <c r="K631" s="231"/>
      <c r="L631" s="236"/>
      <c r="M631" s="237"/>
      <c r="N631" s="238"/>
      <c r="O631" s="238"/>
      <c r="P631" s="238"/>
      <c r="Q631" s="238"/>
      <c r="R631" s="238"/>
      <c r="S631" s="238"/>
      <c r="T631" s="239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0" t="s">
        <v>137</v>
      </c>
      <c r="AU631" s="240" t="s">
        <v>79</v>
      </c>
      <c r="AV631" s="14" t="s">
        <v>131</v>
      </c>
      <c r="AW631" s="14" t="s">
        <v>33</v>
      </c>
      <c r="AX631" s="14" t="s">
        <v>77</v>
      </c>
      <c r="AY631" s="240" t="s">
        <v>124</v>
      </c>
    </row>
    <row r="632" s="2" customFormat="1" ht="24.15" customHeight="1">
      <c r="A632" s="40"/>
      <c r="B632" s="41"/>
      <c r="C632" s="199" t="s">
        <v>866</v>
      </c>
      <c r="D632" s="199" t="s">
        <v>126</v>
      </c>
      <c r="E632" s="200" t="s">
        <v>867</v>
      </c>
      <c r="F632" s="201" t="s">
        <v>868</v>
      </c>
      <c r="G632" s="202" t="s">
        <v>264</v>
      </c>
      <c r="H632" s="203">
        <v>81.530000000000001</v>
      </c>
      <c r="I632" s="204"/>
      <c r="J632" s="205">
        <f>ROUND(I632*H632,2)</f>
        <v>0</v>
      </c>
      <c r="K632" s="201" t="s">
        <v>130</v>
      </c>
      <c r="L632" s="46"/>
      <c r="M632" s="206" t="s">
        <v>19</v>
      </c>
      <c r="N632" s="207" t="s">
        <v>43</v>
      </c>
      <c r="O632" s="86"/>
      <c r="P632" s="208">
        <f>O632*H632</f>
        <v>0</v>
      </c>
      <c r="Q632" s="208">
        <v>0</v>
      </c>
      <c r="R632" s="208">
        <f>Q632*H632</f>
        <v>0</v>
      </c>
      <c r="S632" s="208">
        <v>0.00191</v>
      </c>
      <c r="T632" s="209">
        <f>S632*H632</f>
        <v>0.15572230000000001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10" t="s">
        <v>237</v>
      </c>
      <c r="AT632" s="210" t="s">
        <v>126</v>
      </c>
      <c r="AU632" s="210" t="s">
        <v>79</v>
      </c>
      <c r="AY632" s="19" t="s">
        <v>124</v>
      </c>
      <c r="BE632" s="211">
        <f>IF(N632="základní",J632,0)</f>
        <v>0</v>
      </c>
      <c r="BF632" s="211">
        <f>IF(N632="snížená",J632,0)</f>
        <v>0</v>
      </c>
      <c r="BG632" s="211">
        <f>IF(N632="zákl. přenesená",J632,0)</f>
        <v>0</v>
      </c>
      <c r="BH632" s="211">
        <f>IF(N632="sníž. přenesená",J632,0)</f>
        <v>0</v>
      </c>
      <c r="BI632" s="211">
        <f>IF(N632="nulová",J632,0)</f>
        <v>0</v>
      </c>
      <c r="BJ632" s="19" t="s">
        <v>77</v>
      </c>
      <c r="BK632" s="211">
        <f>ROUND(I632*H632,2)</f>
        <v>0</v>
      </c>
      <c r="BL632" s="19" t="s">
        <v>237</v>
      </c>
      <c r="BM632" s="210" t="s">
        <v>869</v>
      </c>
    </row>
    <row r="633" s="2" customFormat="1">
      <c r="A633" s="40"/>
      <c r="B633" s="41"/>
      <c r="C633" s="42"/>
      <c r="D633" s="212" t="s">
        <v>133</v>
      </c>
      <c r="E633" s="42"/>
      <c r="F633" s="213" t="s">
        <v>870</v>
      </c>
      <c r="G633" s="42"/>
      <c r="H633" s="42"/>
      <c r="I633" s="214"/>
      <c r="J633" s="42"/>
      <c r="K633" s="42"/>
      <c r="L633" s="46"/>
      <c r="M633" s="215"/>
      <c r="N633" s="216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133</v>
      </c>
      <c r="AU633" s="19" t="s">
        <v>79</v>
      </c>
    </row>
    <row r="634" s="2" customFormat="1">
      <c r="A634" s="40"/>
      <c r="B634" s="41"/>
      <c r="C634" s="42"/>
      <c r="D634" s="217" t="s">
        <v>135</v>
      </c>
      <c r="E634" s="42"/>
      <c r="F634" s="218" t="s">
        <v>871</v>
      </c>
      <c r="G634" s="42"/>
      <c r="H634" s="42"/>
      <c r="I634" s="214"/>
      <c r="J634" s="42"/>
      <c r="K634" s="42"/>
      <c r="L634" s="46"/>
      <c r="M634" s="215"/>
      <c r="N634" s="216"/>
      <c r="O634" s="86"/>
      <c r="P634" s="86"/>
      <c r="Q634" s="86"/>
      <c r="R634" s="86"/>
      <c r="S634" s="86"/>
      <c r="T634" s="87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T634" s="19" t="s">
        <v>135</v>
      </c>
      <c r="AU634" s="19" t="s">
        <v>79</v>
      </c>
    </row>
    <row r="635" s="2" customFormat="1" ht="33" customHeight="1">
      <c r="A635" s="40"/>
      <c r="B635" s="41"/>
      <c r="C635" s="199" t="s">
        <v>872</v>
      </c>
      <c r="D635" s="199" t="s">
        <v>126</v>
      </c>
      <c r="E635" s="200" t="s">
        <v>873</v>
      </c>
      <c r="F635" s="201" t="s">
        <v>874</v>
      </c>
      <c r="G635" s="202" t="s">
        <v>264</v>
      </c>
      <c r="H635" s="203">
        <v>81.530000000000001</v>
      </c>
      <c r="I635" s="204"/>
      <c r="J635" s="205">
        <f>ROUND(I635*H635,2)</f>
        <v>0</v>
      </c>
      <c r="K635" s="201" t="s">
        <v>130</v>
      </c>
      <c r="L635" s="46"/>
      <c r="M635" s="206" t="s">
        <v>19</v>
      </c>
      <c r="N635" s="207" t="s">
        <v>43</v>
      </c>
      <c r="O635" s="86"/>
      <c r="P635" s="208">
        <f>O635*H635</f>
        <v>0</v>
      </c>
      <c r="Q635" s="208">
        <v>0.002</v>
      </c>
      <c r="R635" s="208">
        <f>Q635*H635</f>
        <v>0.16306000000000001</v>
      </c>
      <c r="S635" s="208">
        <v>0</v>
      </c>
      <c r="T635" s="209">
        <f>S635*H635</f>
        <v>0</v>
      </c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R635" s="210" t="s">
        <v>237</v>
      </c>
      <c r="AT635" s="210" t="s">
        <v>126</v>
      </c>
      <c r="AU635" s="210" t="s">
        <v>79</v>
      </c>
      <c r="AY635" s="19" t="s">
        <v>124</v>
      </c>
      <c r="BE635" s="211">
        <f>IF(N635="základní",J635,0)</f>
        <v>0</v>
      </c>
      <c r="BF635" s="211">
        <f>IF(N635="snížená",J635,0)</f>
        <v>0</v>
      </c>
      <c r="BG635" s="211">
        <f>IF(N635="zákl. přenesená",J635,0)</f>
        <v>0</v>
      </c>
      <c r="BH635" s="211">
        <f>IF(N635="sníž. přenesená",J635,0)</f>
        <v>0</v>
      </c>
      <c r="BI635" s="211">
        <f>IF(N635="nulová",J635,0)</f>
        <v>0</v>
      </c>
      <c r="BJ635" s="19" t="s">
        <v>77</v>
      </c>
      <c r="BK635" s="211">
        <f>ROUND(I635*H635,2)</f>
        <v>0</v>
      </c>
      <c r="BL635" s="19" t="s">
        <v>237</v>
      </c>
      <c r="BM635" s="210" t="s">
        <v>875</v>
      </c>
    </row>
    <row r="636" s="2" customFormat="1">
      <c r="A636" s="40"/>
      <c r="B636" s="41"/>
      <c r="C636" s="42"/>
      <c r="D636" s="212" t="s">
        <v>133</v>
      </c>
      <c r="E636" s="42"/>
      <c r="F636" s="213" t="s">
        <v>876</v>
      </c>
      <c r="G636" s="42"/>
      <c r="H636" s="42"/>
      <c r="I636" s="214"/>
      <c r="J636" s="42"/>
      <c r="K636" s="42"/>
      <c r="L636" s="46"/>
      <c r="M636" s="215"/>
      <c r="N636" s="216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133</v>
      </c>
      <c r="AU636" s="19" t="s">
        <v>79</v>
      </c>
    </row>
    <row r="637" s="2" customFormat="1">
      <c r="A637" s="40"/>
      <c r="B637" s="41"/>
      <c r="C637" s="42"/>
      <c r="D637" s="217" t="s">
        <v>135</v>
      </c>
      <c r="E637" s="42"/>
      <c r="F637" s="218" t="s">
        <v>877</v>
      </c>
      <c r="G637" s="42"/>
      <c r="H637" s="42"/>
      <c r="I637" s="214"/>
      <c r="J637" s="42"/>
      <c r="K637" s="42"/>
      <c r="L637" s="46"/>
      <c r="M637" s="215"/>
      <c r="N637" s="216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135</v>
      </c>
      <c r="AU637" s="19" t="s">
        <v>79</v>
      </c>
    </row>
    <row r="638" s="2" customFormat="1" ht="33" customHeight="1">
      <c r="A638" s="40"/>
      <c r="B638" s="41"/>
      <c r="C638" s="199" t="s">
        <v>878</v>
      </c>
      <c r="D638" s="199" t="s">
        <v>126</v>
      </c>
      <c r="E638" s="200" t="s">
        <v>879</v>
      </c>
      <c r="F638" s="201" t="s">
        <v>880</v>
      </c>
      <c r="G638" s="202" t="s">
        <v>466</v>
      </c>
      <c r="H638" s="203">
        <v>4</v>
      </c>
      <c r="I638" s="204"/>
      <c r="J638" s="205">
        <f>ROUND(I638*H638,2)</f>
        <v>0</v>
      </c>
      <c r="K638" s="201" t="s">
        <v>130</v>
      </c>
      <c r="L638" s="46"/>
      <c r="M638" s="206" t="s">
        <v>19</v>
      </c>
      <c r="N638" s="207" t="s">
        <v>43</v>
      </c>
      <c r="O638" s="86"/>
      <c r="P638" s="208">
        <f>O638*H638</f>
        <v>0</v>
      </c>
      <c r="Q638" s="208">
        <v>0</v>
      </c>
      <c r="R638" s="208">
        <f>Q638*H638</f>
        <v>0</v>
      </c>
      <c r="S638" s="208">
        <v>0</v>
      </c>
      <c r="T638" s="209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10" t="s">
        <v>237</v>
      </c>
      <c r="AT638" s="210" t="s">
        <v>126</v>
      </c>
      <c r="AU638" s="210" t="s">
        <v>79</v>
      </c>
      <c r="AY638" s="19" t="s">
        <v>124</v>
      </c>
      <c r="BE638" s="211">
        <f>IF(N638="základní",J638,0)</f>
        <v>0</v>
      </c>
      <c r="BF638" s="211">
        <f>IF(N638="snížená",J638,0)</f>
        <v>0</v>
      </c>
      <c r="BG638" s="211">
        <f>IF(N638="zákl. přenesená",J638,0)</f>
        <v>0</v>
      </c>
      <c r="BH638" s="211">
        <f>IF(N638="sníž. přenesená",J638,0)</f>
        <v>0</v>
      </c>
      <c r="BI638" s="211">
        <f>IF(N638="nulová",J638,0)</f>
        <v>0</v>
      </c>
      <c r="BJ638" s="19" t="s">
        <v>77</v>
      </c>
      <c r="BK638" s="211">
        <f>ROUND(I638*H638,2)</f>
        <v>0</v>
      </c>
      <c r="BL638" s="19" t="s">
        <v>237</v>
      </c>
      <c r="BM638" s="210" t="s">
        <v>881</v>
      </c>
    </row>
    <row r="639" s="2" customFormat="1">
      <c r="A639" s="40"/>
      <c r="B639" s="41"/>
      <c r="C639" s="42"/>
      <c r="D639" s="212" t="s">
        <v>133</v>
      </c>
      <c r="E639" s="42"/>
      <c r="F639" s="213" t="s">
        <v>882</v>
      </c>
      <c r="G639" s="42"/>
      <c r="H639" s="42"/>
      <c r="I639" s="214"/>
      <c r="J639" s="42"/>
      <c r="K639" s="42"/>
      <c r="L639" s="46"/>
      <c r="M639" s="215"/>
      <c r="N639" s="216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133</v>
      </c>
      <c r="AU639" s="19" t="s">
        <v>79</v>
      </c>
    </row>
    <row r="640" s="2" customFormat="1">
      <c r="A640" s="40"/>
      <c r="B640" s="41"/>
      <c r="C640" s="42"/>
      <c r="D640" s="217" t="s">
        <v>135</v>
      </c>
      <c r="E640" s="42"/>
      <c r="F640" s="218" t="s">
        <v>883</v>
      </c>
      <c r="G640" s="42"/>
      <c r="H640" s="42"/>
      <c r="I640" s="214"/>
      <c r="J640" s="42"/>
      <c r="K640" s="42"/>
      <c r="L640" s="46"/>
      <c r="M640" s="215"/>
      <c r="N640" s="216"/>
      <c r="O640" s="86"/>
      <c r="P640" s="86"/>
      <c r="Q640" s="86"/>
      <c r="R640" s="86"/>
      <c r="S640" s="86"/>
      <c r="T640" s="87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T640" s="19" t="s">
        <v>135</v>
      </c>
      <c r="AU640" s="19" t="s">
        <v>79</v>
      </c>
    </row>
    <row r="641" s="2" customFormat="1" ht="24.15" customHeight="1">
      <c r="A641" s="40"/>
      <c r="B641" s="41"/>
      <c r="C641" s="199" t="s">
        <v>884</v>
      </c>
      <c r="D641" s="199" t="s">
        <v>126</v>
      </c>
      <c r="E641" s="200" t="s">
        <v>885</v>
      </c>
      <c r="F641" s="201" t="s">
        <v>886</v>
      </c>
      <c r="G641" s="202" t="s">
        <v>264</v>
      </c>
      <c r="H641" s="203">
        <v>97.780000000000001</v>
      </c>
      <c r="I641" s="204"/>
      <c r="J641" s="205">
        <f>ROUND(I641*H641,2)</f>
        <v>0</v>
      </c>
      <c r="K641" s="201" t="s">
        <v>477</v>
      </c>
      <c r="L641" s="46"/>
      <c r="M641" s="206" t="s">
        <v>19</v>
      </c>
      <c r="N641" s="207" t="s">
        <v>43</v>
      </c>
      <c r="O641" s="86"/>
      <c r="P641" s="208">
        <f>O641*H641</f>
        <v>0</v>
      </c>
      <c r="Q641" s="208">
        <v>0.00362</v>
      </c>
      <c r="R641" s="208">
        <f>Q641*H641</f>
        <v>0.35396359999999999</v>
      </c>
      <c r="S641" s="208">
        <v>0</v>
      </c>
      <c r="T641" s="209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0" t="s">
        <v>237</v>
      </c>
      <c r="AT641" s="210" t="s">
        <v>126</v>
      </c>
      <c r="AU641" s="210" t="s">
        <v>79</v>
      </c>
      <c r="AY641" s="19" t="s">
        <v>124</v>
      </c>
      <c r="BE641" s="211">
        <f>IF(N641="základní",J641,0)</f>
        <v>0</v>
      </c>
      <c r="BF641" s="211">
        <f>IF(N641="snížená",J641,0)</f>
        <v>0</v>
      </c>
      <c r="BG641" s="211">
        <f>IF(N641="zákl. přenesená",J641,0)</f>
        <v>0</v>
      </c>
      <c r="BH641" s="211">
        <f>IF(N641="sníž. přenesená",J641,0)</f>
        <v>0</v>
      </c>
      <c r="BI641" s="211">
        <f>IF(N641="nulová",J641,0)</f>
        <v>0</v>
      </c>
      <c r="BJ641" s="19" t="s">
        <v>77</v>
      </c>
      <c r="BK641" s="211">
        <f>ROUND(I641*H641,2)</f>
        <v>0</v>
      </c>
      <c r="BL641" s="19" t="s">
        <v>237</v>
      </c>
      <c r="BM641" s="210" t="s">
        <v>887</v>
      </c>
    </row>
    <row r="642" s="2" customFormat="1">
      <c r="A642" s="40"/>
      <c r="B642" s="41"/>
      <c r="C642" s="42"/>
      <c r="D642" s="212" t="s">
        <v>133</v>
      </c>
      <c r="E642" s="42"/>
      <c r="F642" s="213" t="s">
        <v>888</v>
      </c>
      <c r="G642" s="42"/>
      <c r="H642" s="42"/>
      <c r="I642" s="214"/>
      <c r="J642" s="42"/>
      <c r="K642" s="42"/>
      <c r="L642" s="46"/>
      <c r="M642" s="215"/>
      <c r="N642" s="216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133</v>
      </c>
      <c r="AU642" s="19" t="s">
        <v>79</v>
      </c>
    </row>
    <row r="643" s="13" customFormat="1">
      <c r="A643" s="13"/>
      <c r="B643" s="219"/>
      <c r="C643" s="220"/>
      <c r="D643" s="212" t="s">
        <v>137</v>
      </c>
      <c r="E643" s="221" t="s">
        <v>19</v>
      </c>
      <c r="F643" s="222" t="s">
        <v>863</v>
      </c>
      <c r="G643" s="220"/>
      <c r="H643" s="223">
        <v>1.3799999999999999</v>
      </c>
      <c r="I643" s="224"/>
      <c r="J643" s="220"/>
      <c r="K643" s="220"/>
      <c r="L643" s="225"/>
      <c r="M643" s="226"/>
      <c r="N643" s="227"/>
      <c r="O643" s="227"/>
      <c r="P643" s="227"/>
      <c r="Q643" s="227"/>
      <c r="R643" s="227"/>
      <c r="S643" s="227"/>
      <c r="T643" s="228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29" t="s">
        <v>137</v>
      </c>
      <c r="AU643" s="229" t="s">
        <v>79</v>
      </c>
      <c r="AV643" s="13" t="s">
        <v>79</v>
      </c>
      <c r="AW643" s="13" t="s">
        <v>33</v>
      </c>
      <c r="AX643" s="13" t="s">
        <v>72</v>
      </c>
      <c r="AY643" s="229" t="s">
        <v>124</v>
      </c>
    </row>
    <row r="644" s="13" customFormat="1">
      <c r="A644" s="13"/>
      <c r="B644" s="219"/>
      <c r="C644" s="220"/>
      <c r="D644" s="212" t="s">
        <v>137</v>
      </c>
      <c r="E644" s="221" t="s">
        <v>19</v>
      </c>
      <c r="F644" s="222" t="s">
        <v>864</v>
      </c>
      <c r="G644" s="220"/>
      <c r="H644" s="223">
        <v>95.159999999999997</v>
      </c>
      <c r="I644" s="224"/>
      <c r="J644" s="220"/>
      <c r="K644" s="220"/>
      <c r="L644" s="225"/>
      <c r="M644" s="226"/>
      <c r="N644" s="227"/>
      <c r="O644" s="227"/>
      <c r="P644" s="227"/>
      <c r="Q644" s="227"/>
      <c r="R644" s="227"/>
      <c r="S644" s="227"/>
      <c r="T644" s="228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29" t="s">
        <v>137</v>
      </c>
      <c r="AU644" s="229" t="s">
        <v>79</v>
      </c>
      <c r="AV644" s="13" t="s">
        <v>79</v>
      </c>
      <c r="AW644" s="13" t="s">
        <v>33</v>
      </c>
      <c r="AX644" s="13" t="s">
        <v>72</v>
      </c>
      <c r="AY644" s="229" t="s">
        <v>124</v>
      </c>
    </row>
    <row r="645" s="13" customFormat="1">
      <c r="A645" s="13"/>
      <c r="B645" s="219"/>
      <c r="C645" s="220"/>
      <c r="D645" s="212" t="s">
        <v>137</v>
      </c>
      <c r="E645" s="221" t="s">
        <v>19</v>
      </c>
      <c r="F645" s="222" t="s">
        <v>865</v>
      </c>
      <c r="G645" s="220"/>
      <c r="H645" s="223">
        <v>1.24</v>
      </c>
      <c r="I645" s="224"/>
      <c r="J645" s="220"/>
      <c r="K645" s="220"/>
      <c r="L645" s="225"/>
      <c r="M645" s="226"/>
      <c r="N645" s="227"/>
      <c r="O645" s="227"/>
      <c r="P645" s="227"/>
      <c r="Q645" s="227"/>
      <c r="R645" s="227"/>
      <c r="S645" s="227"/>
      <c r="T645" s="228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29" t="s">
        <v>137</v>
      </c>
      <c r="AU645" s="229" t="s">
        <v>79</v>
      </c>
      <c r="AV645" s="13" t="s">
        <v>79</v>
      </c>
      <c r="AW645" s="13" t="s">
        <v>33</v>
      </c>
      <c r="AX645" s="13" t="s">
        <v>72</v>
      </c>
      <c r="AY645" s="229" t="s">
        <v>124</v>
      </c>
    </row>
    <row r="646" s="14" customFormat="1">
      <c r="A646" s="14"/>
      <c r="B646" s="230"/>
      <c r="C646" s="231"/>
      <c r="D646" s="212" t="s">
        <v>137</v>
      </c>
      <c r="E646" s="232" t="s">
        <v>19</v>
      </c>
      <c r="F646" s="233" t="s">
        <v>140</v>
      </c>
      <c r="G646" s="231"/>
      <c r="H646" s="234">
        <v>97.780000000000001</v>
      </c>
      <c r="I646" s="235"/>
      <c r="J646" s="231"/>
      <c r="K646" s="231"/>
      <c r="L646" s="236"/>
      <c r="M646" s="237"/>
      <c r="N646" s="238"/>
      <c r="O646" s="238"/>
      <c r="P646" s="238"/>
      <c r="Q646" s="238"/>
      <c r="R646" s="238"/>
      <c r="S646" s="238"/>
      <c r="T646" s="239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0" t="s">
        <v>137</v>
      </c>
      <c r="AU646" s="240" t="s">
        <v>79</v>
      </c>
      <c r="AV646" s="14" t="s">
        <v>131</v>
      </c>
      <c r="AW646" s="14" t="s">
        <v>33</v>
      </c>
      <c r="AX646" s="14" t="s">
        <v>77</v>
      </c>
      <c r="AY646" s="240" t="s">
        <v>124</v>
      </c>
    </row>
    <row r="647" s="2" customFormat="1" ht="33" customHeight="1">
      <c r="A647" s="40"/>
      <c r="B647" s="41"/>
      <c r="C647" s="199" t="s">
        <v>889</v>
      </c>
      <c r="D647" s="199" t="s">
        <v>126</v>
      </c>
      <c r="E647" s="200" t="s">
        <v>890</v>
      </c>
      <c r="F647" s="201" t="s">
        <v>891</v>
      </c>
      <c r="G647" s="202" t="s">
        <v>466</v>
      </c>
      <c r="H647" s="203">
        <v>168</v>
      </c>
      <c r="I647" s="204"/>
      <c r="J647" s="205">
        <f>ROUND(I647*H647,2)</f>
        <v>0</v>
      </c>
      <c r="K647" s="201" t="s">
        <v>130</v>
      </c>
      <c r="L647" s="46"/>
      <c r="M647" s="206" t="s">
        <v>19</v>
      </c>
      <c r="N647" s="207" t="s">
        <v>43</v>
      </c>
      <c r="O647" s="86"/>
      <c r="P647" s="208">
        <f>O647*H647</f>
        <v>0</v>
      </c>
      <c r="Q647" s="208">
        <v>0</v>
      </c>
      <c r="R647" s="208">
        <f>Q647*H647</f>
        <v>0</v>
      </c>
      <c r="S647" s="208">
        <v>0</v>
      </c>
      <c r="T647" s="209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10" t="s">
        <v>237</v>
      </c>
      <c r="AT647" s="210" t="s">
        <v>126</v>
      </c>
      <c r="AU647" s="210" t="s">
        <v>79</v>
      </c>
      <c r="AY647" s="19" t="s">
        <v>124</v>
      </c>
      <c r="BE647" s="211">
        <f>IF(N647="základní",J647,0)</f>
        <v>0</v>
      </c>
      <c r="BF647" s="211">
        <f>IF(N647="snížená",J647,0)</f>
        <v>0</v>
      </c>
      <c r="BG647" s="211">
        <f>IF(N647="zákl. přenesená",J647,0)</f>
        <v>0</v>
      </c>
      <c r="BH647" s="211">
        <f>IF(N647="sníž. přenesená",J647,0)</f>
        <v>0</v>
      </c>
      <c r="BI647" s="211">
        <f>IF(N647="nulová",J647,0)</f>
        <v>0</v>
      </c>
      <c r="BJ647" s="19" t="s">
        <v>77</v>
      </c>
      <c r="BK647" s="211">
        <f>ROUND(I647*H647,2)</f>
        <v>0</v>
      </c>
      <c r="BL647" s="19" t="s">
        <v>237</v>
      </c>
      <c r="BM647" s="210" t="s">
        <v>892</v>
      </c>
    </row>
    <row r="648" s="2" customFormat="1">
      <c r="A648" s="40"/>
      <c r="B648" s="41"/>
      <c r="C648" s="42"/>
      <c r="D648" s="212" t="s">
        <v>133</v>
      </c>
      <c r="E648" s="42"/>
      <c r="F648" s="213" t="s">
        <v>893</v>
      </c>
      <c r="G648" s="42"/>
      <c r="H648" s="42"/>
      <c r="I648" s="214"/>
      <c r="J648" s="42"/>
      <c r="K648" s="42"/>
      <c r="L648" s="46"/>
      <c r="M648" s="215"/>
      <c r="N648" s="216"/>
      <c r="O648" s="86"/>
      <c r="P648" s="86"/>
      <c r="Q648" s="86"/>
      <c r="R648" s="86"/>
      <c r="S648" s="86"/>
      <c r="T648" s="87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T648" s="19" t="s">
        <v>133</v>
      </c>
      <c r="AU648" s="19" t="s">
        <v>79</v>
      </c>
    </row>
    <row r="649" s="2" customFormat="1">
      <c r="A649" s="40"/>
      <c r="B649" s="41"/>
      <c r="C649" s="42"/>
      <c r="D649" s="217" t="s">
        <v>135</v>
      </c>
      <c r="E649" s="42"/>
      <c r="F649" s="218" t="s">
        <v>894</v>
      </c>
      <c r="G649" s="42"/>
      <c r="H649" s="42"/>
      <c r="I649" s="214"/>
      <c r="J649" s="42"/>
      <c r="K649" s="42"/>
      <c r="L649" s="46"/>
      <c r="M649" s="215"/>
      <c r="N649" s="216"/>
      <c r="O649" s="86"/>
      <c r="P649" s="86"/>
      <c r="Q649" s="86"/>
      <c r="R649" s="86"/>
      <c r="S649" s="86"/>
      <c r="T649" s="87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19" t="s">
        <v>135</v>
      </c>
      <c r="AU649" s="19" t="s">
        <v>79</v>
      </c>
    </row>
    <row r="650" s="2" customFormat="1" ht="33" customHeight="1">
      <c r="A650" s="40"/>
      <c r="B650" s="41"/>
      <c r="C650" s="199" t="s">
        <v>895</v>
      </c>
      <c r="D650" s="199" t="s">
        <v>126</v>
      </c>
      <c r="E650" s="200" t="s">
        <v>896</v>
      </c>
      <c r="F650" s="201" t="s">
        <v>897</v>
      </c>
      <c r="G650" s="202" t="s">
        <v>689</v>
      </c>
      <c r="H650" s="261"/>
      <c r="I650" s="204"/>
      <c r="J650" s="205">
        <f>ROUND(I650*H650,2)</f>
        <v>0</v>
      </c>
      <c r="K650" s="201" t="s">
        <v>130</v>
      </c>
      <c r="L650" s="46"/>
      <c r="M650" s="206" t="s">
        <v>19</v>
      </c>
      <c r="N650" s="207" t="s">
        <v>43</v>
      </c>
      <c r="O650" s="86"/>
      <c r="P650" s="208">
        <f>O650*H650</f>
        <v>0</v>
      </c>
      <c r="Q650" s="208">
        <v>0</v>
      </c>
      <c r="R650" s="208">
        <f>Q650*H650</f>
        <v>0</v>
      </c>
      <c r="S650" s="208">
        <v>0</v>
      </c>
      <c r="T650" s="209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10" t="s">
        <v>237</v>
      </c>
      <c r="AT650" s="210" t="s">
        <v>126</v>
      </c>
      <c r="AU650" s="210" t="s">
        <v>79</v>
      </c>
      <c r="AY650" s="19" t="s">
        <v>124</v>
      </c>
      <c r="BE650" s="211">
        <f>IF(N650="základní",J650,0)</f>
        <v>0</v>
      </c>
      <c r="BF650" s="211">
        <f>IF(N650="snížená",J650,0)</f>
        <v>0</v>
      </c>
      <c r="BG650" s="211">
        <f>IF(N650="zákl. přenesená",J650,0)</f>
        <v>0</v>
      </c>
      <c r="BH650" s="211">
        <f>IF(N650="sníž. přenesená",J650,0)</f>
        <v>0</v>
      </c>
      <c r="BI650" s="211">
        <f>IF(N650="nulová",J650,0)</f>
        <v>0</v>
      </c>
      <c r="BJ650" s="19" t="s">
        <v>77</v>
      </c>
      <c r="BK650" s="211">
        <f>ROUND(I650*H650,2)</f>
        <v>0</v>
      </c>
      <c r="BL650" s="19" t="s">
        <v>237</v>
      </c>
      <c r="BM650" s="210" t="s">
        <v>898</v>
      </c>
    </row>
    <row r="651" s="2" customFormat="1">
      <c r="A651" s="40"/>
      <c r="B651" s="41"/>
      <c r="C651" s="42"/>
      <c r="D651" s="212" t="s">
        <v>133</v>
      </c>
      <c r="E651" s="42"/>
      <c r="F651" s="213" t="s">
        <v>899</v>
      </c>
      <c r="G651" s="42"/>
      <c r="H651" s="42"/>
      <c r="I651" s="214"/>
      <c r="J651" s="42"/>
      <c r="K651" s="42"/>
      <c r="L651" s="46"/>
      <c r="M651" s="215"/>
      <c r="N651" s="216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133</v>
      </c>
      <c r="AU651" s="19" t="s">
        <v>79</v>
      </c>
    </row>
    <row r="652" s="2" customFormat="1">
      <c r="A652" s="40"/>
      <c r="B652" s="41"/>
      <c r="C652" s="42"/>
      <c r="D652" s="217" t="s">
        <v>135</v>
      </c>
      <c r="E652" s="42"/>
      <c r="F652" s="218" t="s">
        <v>900</v>
      </c>
      <c r="G652" s="42"/>
      <c r="H652" s="42"/>
      <c r="I652" s="214"/>
      <c r="J652" s="42"/>
      <c r="K652" s="42"/>
      <c r="L652" s="46"/>
      <c r="M652" s="215"/>
      <c r="N652" s="216"/>
      <c r="O652" s="86"/>
      <c r="P652" s="86"/>
      <c r="Q652" s="86"/>
      <c r="R652" s="86"/>
      <c r="S652" s="86"/>
      <c r="T652" s="87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T652" s="19" t="s">
        <v>135</v>
      </c>
      <c r="AU652" s="19" t="s">
        <v>79</v>
      </c>
    </row>
    <row r="653" s="12" customFormat="1" ht="22.8" customHeight="1">
      <c r="A653" s="12"/>
      <c r="B653" s="183"/>
      <c r="C653" s="184"/>
      <c r="D653" s="185" t="s">
        <v>71</v>
      </c>
      <c r="E653" s="197" t="s">
        <v>901</v>
      </c>
      <c r="F653" s="197" t="s">
        <v>902</v>
      </c>
      <c r="G653" s="184"/>
      <c r="H653" s="184"/>
      <c r="I653" s="187"/>
      <c r="J653" s="198">
        <f>BK653</f>
        <v>0</v>
      </c>
      <c r="K653" s="184"/>
      <c r="L653" s="189"/>
      <c r="M653" s="190"/>
      <c r="N653" s="191"/>
      <c r="O653" s="191"/>
      <c r="P653" s="192">
        <f>SUM(P654:P707)</f>
        <v>0</v>
      </c>
      <c r="Q653" s="191"/>
      <c r="R653" s="192">
        <f>SUM(R654:R707)</f>
        <v>6.4704702000000003</v>
      </c>
      <c r="S653" s="191"/>
      <c r="T653" s="193">
        <f>SUM(T654:T707)</f>
        <v>0.19547999999999999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194" t="s">
        <v>79</v>
      </c>
      <c r="AT653" s="195" t="s">
        <v>71</v>
      </c>
      <c r="AU653" s="195" t="s">
        <v>77</v>
      </c>
      <c r="AY653" s="194" t="s">
        <v>124</v>
      </c>
      <c r="BK653" s="196">
        <f>SUM(BK654:BK707)</f>
        <v>0</v>
      </c>
    </row>
    <row r="654" s="2" customFormat="1" ht="24.15" customHeight="1">
      <c r="A654" s="40"/>
      <c r="B654" s="41"/>
      <c r="C654" s="199" t="s">
        <v>903</v>
      </c>
      <c r="D654" s="199" t="s">
        <v>126</v>
      </c>
      <c r="E654" s="200" t="s">
        <v>904</v>
      </c>
      <c r="F654" s="201" t="s">
        <v>905</v>
      </c>
      <c r="G654" s="202" t="s">
        <v>129</v>
      </c>
      <c r="H654" s="203">
        <v>79.200000000000003</v>
      </c>
      <c r="I654" s="204"/>
      <c r="J654" s="205">
        <f>ROUND(I654*H654,2)</f>
        <v>0</v>
      </c>
      <c r="K654" s="201" t="s">
        <v>130</v>
      </c>
      <c r="L654" s="46"/>
      <c r="M654" s="206" t="s">
        <v>19</v>
      </c>
      <c r="N654" s="207" t="s">
        <v>43</v>
      </c>
      <c r="O654" s="86"/>
      <c r="P654" s="208">
        <f>O654*H654</f>
        <v>0</v>
      </c>
      <c r="Q654" s="208">
        <v>0.00025999999999999998</v>
      </c>
      <c r="R654" s="208">
        <f>Q654*H654</f>
        <v>0.020591999999999999</v>
      </c>
      <c r="S654" s="208">
        <v>0</v>
      </c>
      <c r="T654" s="209">
        <f>S654*H654</f>
        <v>0</v>
      </c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R654" s="210" t="s">
        <v>237</v>
      </c>
      <c r="AT654" s="210" t="s">
        <v>126</v>
      </c>
      <c r="AU654" s="210" t="s">
        <v>79</v>
      </c>
      <c r="AY654" s="19" t="s">
        <v>124</v>
      </c>
      <c r="BE654" s="211">
        <f>IF(N654="základní",J654,0)</f>
        <v>0</v>
      </c>
      <c r="BF654" s="211">
        <f>IF(N654="snížená",J654,0)</f>
        <v>0</v>
      </c>
      <c r="BG654" s="211">
        <f>IF(N654="zákl. přenesená",J654,0)</f>
        <v>0</v>
      </c>
      <c r="BH654" s="211">
        <f>IF(N654="sníž. přenesená",J654,0)</f>
        <v>0</v>
      </c>
      <c r="BI654" s="211">
        <f>IF(N654="nulová",J654,0)</f>
        <v>0</v>
      </c>
      <c r="BJ654" s="19" t="s">
        <v>77</v>
      </c>
      <c r="BK654" s="211">
        <f>ROUND(I654*H654,2)</f>
        <v>0</v>
      </c>
      <c r="BL654" s="19" t="s">
        <v>237</v>
      </c>
      <c r="BM654" s="210" t="s">
        <v>906</v>
      </c>
    </row>
    <row r="655" s="2" customFormat="1">
      <c r="A655" s="40"/>
      <c r="B655" s="41"/>
      <c r="C655" s="42"/>
      <c r="D655" s="212" t="s">
        <v>133</v>
      </c>
      <c r="E655" s="42"/>
      <c r="F655" s="213" t="s">
        <v>907</v>
      </c>
      <c r="G655" s="42"/>
      <c r="H655" s="42"/>
      <c r="I655" s="214"/>
      <c r="J655" s="42"/>
      <c r="K655" s="42"/>
      <c r="L655" s="46"/>
      <c r="M655" s="215"/>
      <c r="N655" s="216"/>
      <c r="O655" s="86"/>
      <c r="P655" s="86"/>
      <c r="Q655" s="86"/>
      <c r="R655" s="86"/>
      <c r="S655" s="86"/>
      <c r="T655" s="87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19" t="s">
        <v>133</v>
      </c>
      <c r="AU655" s="19" t="s">
        <v>79</v>
      </c>
    </row>
    <row r="656" s="2" customFormat="1">
      <c r="A656" s="40"/>
      <c r="B656" s="41"/>
      <c r="C656" s="42"/>
      <c r="D656" s="217" t="s">
        <v>135</v>
      </c>
      <c r="E656" s="42"/>
      <c r="F656" s="218" t="s">
        <v>908</v>
      </c>
      <c r="G656" s="42"/>
      <c r="H656" s="42"/>
      <c r="I656" s="214"/>
      <c r="J656" s="42"/>
      <c r="K656" s="42"/>
      <c r="L656" s="46"/>
      <c r="M656" s="215"/>
      <c r="N656" s="216"/>
      <c r="O656" s="86"/>
      <c r="P656" s="86"/>
      <c r="Q656" s="86"/>
      <c r="R656" s="86"/>
      <c r="S656" s="86"/>
      <c r="T656" s="87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135</v>
      </c>
      <c r="AU656" s="19" t="s">
        <v>79</v>
      </c>
    </row>
    <row r="657" s="13" customFormat="1">
      <c r="A657" s="13"/>
      <c r="B657" s="219"/>
      <c r="C657" s="220"/>
      <c r="D657" s="212" t="s">
        <v>137</v>
      </c>
      <c r="E657" s="221" t="s">
        <v>19</v>
      </c>
      <c r="F657" s="222" t="s">
        <v>452</v>
      </c>
      <c r="G657" s="220"/>
      <c r="H657" s="223">
        <v>79.200000000000003</v>
      </c>
      <c r="I657" s="224"/>
      <c r="J657" s="220"/>
      <c r="K657" s="220"/>
      <c r="L657" s="225"/>
      <c r="M657" s="226"/>
      <c r="N657" s="227"/>
      <c r="O657" s="227"/>
      <c r="P657" s="227"/>
      <c r="Q657" s="227"/>
      <c r="R657" s="227"/>
      <c r="S657" s="227"/>
      <c r="T657" s="228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29" t="s">
        <v>137</v>
      </c>
      <c r="AU657" s="229" t="s">
        <v>79</v>
      </c>
      <c r="AV657" s="13" t="s">
        <v>79</v>
      </c>
      <c r="AW657" s="13" t="s">
        <v>33</v>
      </c>
      <c r="AX657" s="13" t="s">
        <v>72</v>
      </c>
      <c r="AY657" s="229" t="s">
        <v>124</v>
      </c>
    </row>
    <row r="658" s="14" customFormat="1">
      <c r="A658" s="14"/>
      <c r="B658" s="230"/>
      <c r="C658" s="231"/>
      <c r="D658" s="212" t="s">
        <v>137</v>
      </c>
      <c r="E658" s="232" t="s">
        <v>19</v>
      </c>
      <c r="F658" s="233" t="s">
        <v>140</v>
      </c>
      <c r="G658" s="231"/>
      <c r="H658" s="234">
        <v>79.200000000000003</v>
      </c>
      <c r="I658" s="235"/>
      <c r="J658" s="231"/>
      <c r="K658" s="231"/>
      <c r="L658" s="236"/>
      <c r="M658" s="237"/>
      <c r="N658" s="238"/>
      <c r="O658" s="238"/>
      <c r="P658" s="238"/>
      <c r="Q658" s="238"/>
      <c r="R658" s="238"/>
      <c r="S658" s="238"/>
      <c r="T658" s="239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0" t="s">
        <v>137</v>
      </c>
      <c r="AU658" s="240" t="s">
        <v>79</v>
      </c>
      <c r="AV658" s="14" t="s">
        <v>131</v>
      </c>
      <c r="AW658" s="14" t="s">
        <v>33</v>
      </c>
      <c r="AX658" s="14" t="s">
        <v>77</v>
      </c>
      <c r="AY658" s="240" t="s">
        <v>124</v>
      </c>
    </row>
    <row r="659" s="2" customFormat="1" ht="24.15" customHeight="1">
      <c r="A659" s="40"/>
      <c r="B659" s="41"/>
      <c r="C659" s="251" t="s">
        <v>909</v>
      </c>
      <c r="D659" s="251" t="s">
        <v>208</v>
      </c>
      <c r="E659" s="252" t="s">
        <v>910</v>
      </c>
      <c r="F659" s="253" t="s">
        <v>911</v>
      </c>
      <c r="G659" s="254" t="s">
        <v>129</v>
      </c>
      <c r="H659" s="255">
        <v>79.200000000000003</v>
      </c>
      <c r="I659" s="256"/>
      <c r="J659" s="257">
        <f>ROUND(I659*H659,2)</f>
        <v>0</v>
      </c>
      <c r="K659" s="253" t="s">
        <v>130</v>
      </c>
      <c r="L659" s="258"/>
      <c r="M659" s="259" t="s">
        <v>19</v>
      </c>
      <c r="N659" s="260" t="s">
        <v>43</v>
      </c>
      <c r="O659" s="86"/>
      <c r="P659" s="208">
        <f>O659*H659</f>
        <v>0</v>
      </c>
      <c r="Q659" s="208">
        <v>0.036810000000000002</v>
      </c>
      <c r="R659" s="208">
        <f>Q659*H659</f>
        <v>2.9153520000000004</v>
      </c>
      <c r="S659" s="208">
        <v>0</v>
      </c>
      <c r="T659" s="209">
        <f>S659*H659</f>
        <v>0</v>
      </c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R659" s="210" t="s">
        <v>377</v>
      </c>
      <c r="AT659" s="210" t="s">
        <v>208</v>
      </c>
      <c r="AU659" s="210" t="s">
        <v>79</v>
      </c>
      <c r="AY659" s="19" t="s">
        <v>124</v>
      </c>
      <c r="BE659" s="211">
        <f>IF(N659="základní",J659,0)</f>
        <v>0</v>
      </c>
      <c r="BF659" s="211">
        <f>IF(N659="snížená",J659,0)</f>
        <v>0</v>
      </c>
      <c r="BG659" s="211">
        <f>IF(N659="zákl. přenesená",J659,0)</f>
        <v>0</v>
      </c>
      <c r="BH659" s="211">
        <f>IF(N659="sníž. přenesená",J659,0)</f>
        <v>0</v>
      </c>
      <c r="BI659" s="211">
        <f>IF(N659="nulová",J659,0)</f>
        <v>0</v>
      </c>
      <c r="BJ659" s="19" t="s">
        <v>77</v>
      </c>
      <c r="BK659" s="211">
        <f>ROUND(I659*H659,2)</f>
        <v>0</v>
      </c>
      <c r="BL659" s="19" t="s">
        <v>237</v>
      </c>
      <c r="BM659" s="210" t="s">
        <v>912</v>
      </c>
    </row>
    <row r="660" s="2" customFormat="1">
      <c r="A660" s="40"/>
      <c r="B660" s="41"/>
      <c r="C660" s="42"/>
      <c r="D660" s="212" t="s">
        <v>133</v>
      </c>
      <c r="E660" s="42"/>
      <c r="F660" s="213" t="s">
        <v>911</v>
      </c>
      <c r="G660" s="42"/>
      <c r="H660" s="42"/>
      <c r="I660" s="214"/>
      <c r="J660" s="42"/>
      <c r="K660" s="42"/>
      <c r="L660" s="46"/>
      <c r="M660" s="215"/>
      <c r="N660" s="216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133</v>
      </c>
      <c r="AU660" s="19" t="s">
        <v>79</v>
      </c>
    </row>
    <row r="661" s="13" customFormat="1">
      <c r="A661" s="13"/>
      <c r="B661" s="219"/>
      <c r="C661" s="220"/>
      <c r="D661" s="212" t="s">
        <v>137</v>
      </c>
      <c r="E661" s="221" t="s">
        <v>19</v>
      </c>
      <c r="F661" s="222" t="s">
        <v>452</v>
      </c>
      <c r="G661" s="220"/>
      <c r="H661" s="223">
        <v>79.200000000000003</v>
      </c>
      <c r="I661" s="224"/>
      <c r="J661" s="220"/>
      <c r="K661" s="220"/>
      <c r="L661" s="225"/>
      <c r="M661" s="226"/>
      <c r="N661" s="227"/>
      <c r="O661" s="227"/>
      <c r="P661" s="227"/>
      <c r="Q661" s="227"/>
      <c r="R661" s="227"/>
      <c r="S661" s="227"/>
      <c r="T661" s="228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29" t="s">
        <v>137</v>
      </c>
      <c r="AU661" s="229" t="s">
        <v>79</v>
      </c>
      <c r="AV661" s="13" t="s">
        <v>79</v>
      </c>
      <c r="AW661" s="13" t="s">
        <v>33</v>
      </c>
      <c r="AX661" s="13" t="s">
        <v>72</v>
      </c>
      <c r="AY661" s="229" t="s">
        <v>124</v>
      </c>
    </row>
    <row r="662" s="14" customFormat="1">
      <c r="A662" s="14"/>
      <c r="B662" s="230"/>
      <c r="C662" s="231"/>
      <c r="D662" s="212" t="s">
        <v>137</v>
      </c>
      <c r="E662" s="232" t="s">
        <v>19</v>
      </c>
      <c r="F662" s="233" t="s">
        <v>140</v>
      </c>
      <c r="G662" s="231"/>
      <c r="H662" s="234">
        <v>79.200000000000003</v>
      </c>
      <c r="I662" s="235"/>
      <c r="J662" s="231"/>
      <c r="K662" s="231"/>
      <c r="L662" s="236"/>
      <c r="M662" s="237"/>
      <c r="N662" s="238"/>
      <c r="O662" s="238"/>
      <c r="P662" s="238"/>
      <c r="Q662" s="238"/>
      <c r="R662" s="238"/>
      <c r="S662" s="238"/>
      <c r="T662" s="239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0" t="s">
        <v>137</v>
      </c>
      <c r="AU662" s="240" t="s">
        <v>79</v>
      </c>
      <c r="AV662" s="14" t="s">
        <v>131</v>
      </c>
      <c r="AW662" s="14" t="s">
        <v>33</v>
      </c>
      <c r="AX662" s="14" t="s">
        <v>77</v>
      </c>
      <c r="AY662" s="240" t="s">
        <v>124</v>
      </c>
    </row>
    <row r="663" s="2" customFormat="1" ht="24.15" customHeight="1">
      <c r="A663" s="40"/>
      <c r="B663" s="41"/>
      <c r="C663" s="199" t="s">
        <v>913</v>
      </c>
      <c r="D663" s="199" t="s">
        <v>126</v>
      </c>
      <c r="E663" s="200" t="s">
        <v>914</v>
      </c>
      <c r="F663" s="201" t="s">
        <v>915</v>
      </c>
      <c r="G663" s="202" t="s">
        <v>129</v>
      </c>
      <c r="H663" s="203">
        <v>75.599999999999994</v>
      </c>
      <c r="I663" s="204"/>
      <c r="J663" s="205">
        <f>ROUND(I663*H663,2)</f>
        <v>0</v>
      </c>
      <c r="K663" s="201" t="s">
        <v>130</v>
      </c>
      <c r="L663" s="46"/>
      <c r="M663" s="206" t="s">
        <v>19</v>
      </c>
      <c r="N663" s="207" t="s">
        <v>43</v>
      </c>
      <c r="O663" s="86"/>
      <c r="P663" s="208">
        <f>O663*H663</f>
        <v>0</v>
      </c>
      <c r="Q663" s="208">
        <v>0.00025000000000000001</v>
      </c>
      <c r="R663" s="208">
        <f>Q663*H663</f>
        <v>0.0189</v>
      </c>
      <c r="S663" s="208">
        <v>0</v>
      </c>
      <c r="T663" s="209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10" t="s">
        <v>237</v>
      </c>
      <c r="AT663" s="210" t="s">
        <v>126</v>
      </c>
      <c r="AU663" s="210" t="s">
        <v>79</v>
      </c>
      <c r="AY663" s="19" t="s">
        <v>124</v>
      </c>
      <c r="BE663" s="211">
        <f>IF(N663="základní",J663,0)</f>
        <v>0</v>
      </c>
      <c r="BF663" s="211">
        <f>IF(N663="snížená",J663,0)</f>
        <v>0</v>
      </c>
      <c r="BG663" s="211">
        <f>IF(N663="zákl. přenesená",J663,0)</f>
        <v>0</v>
      </c>
      <c r="BH663" s="211">
        <f>IF(N663="sníž. přenesená",J663,0)</f>
        <v>0</v>
      </c>
      <c r="BI663" s="211">
        <f>IF(N663="nulová",J663,0)</f>
        <v>0</v>
      </c>
      <c r="BJ663" s="19" t="s">
        <v>77</v>
      </c>
      <c r="BK663" s="211">
        <f>ROUND(I663*H663,2)</f>
        <v>0</v>
      </c>
      <c r="BL663" s="19" t="s">
        <v>237</v>
      </c>
      <c r="BM663" s="210" t="s">
        <v>916</v>
      </c>
    </row>
    <row r="664" s="2" customFormat="1">
      <c r="A664" s="40"/>
      <c r="B664" s="41"/>
      <c r="C664" s="42"/>
      <c r="D664" s="212" t="s">
        <v>133</v>
      </c>
      <c r="E664" s="42"/>
      <c r="F664" s="213" t="s">
        <v>917</v>
      </c>
      <c r="G664" s="42"/>
      <c r="H664" s="42"/>
      <c r="I664" s="214"/>
      <c r="J664" s="42"/>
      <c r="K664" s="42"/>
      <c r="L664" s="46"/>
      <c r="M664" s="215"/>
      <c r="N664" s="216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133</v>
      </c>
      <c r="AU664" s="19" t="s">
        <v>79</v>
      </c>
    </row>
    <row r="665" s="2" customFormat="1">
      <c r="A665" s="40"/>
      <c r="B665" s="41"/>
      <c r="C665" s="42"/>
      <c r="D665" s="217" t="s">
        <v>135</v>
      </c>
      <c r="E665" s="42"/>
      <c r="F665" s="218" t="s">
        <v>918</v>
      </c>
      <c r="G665" s="42"/>
      <c r="H665" s="42"/>
      <c r="I665" s="214"/>
      <c r="J665" s="42"/>
      <c r="K665" s="42"/>
      <c r="L665" s="46"/>
      <c r="M665" s="215"/>
      <c r="N665" s="216"/>
      <c r="O665" s="86"/>
      <c r="P665" s="86"/>
      <c r="Q665" s="86"/>
      <c r="R665" s="86"/>
      <c r="S665" s="86"/>
      <c r="T665" s="87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T665" s="19" t="s">
        <v>135</v>
      </c>
      <c r="AU665" s="19" t="s">
        <v>79</v>
      </c>
    </row>
    <row r="666" s="13" customFormat="1">
      <c r="A666" s="13"/>
      <c r="B666" s="219"/>
      <c r="C666" s="220"/>
      <c r="D666" s="212" t="s">
        <v>137</v>
      </c>
      <c r="E666" s="221" t="s">
        <v>19</v>
      </c>
      <c r="F666" s="222" t="s">
        <v>453</v>
      </c>
      <c r="G666" s="220"/>
      <c r="H666" s="223">
        <v>2.1600000000000001</v>
      </c>
      <c r="I666" s="224"/>
      <c r="J666" s="220"/>
      <c r="K666" s="220"/>
      <c r="L666" s="225"/>
      <c r="M666" s="226"/>
      <c r="N666" s="227"/>
      <c r="O666" s="227"/>
      <c r="P666" s="227"/>
      <c r="Q666" s="227"/>
      <c r="R666" s="227"/>
      <c r="S666" s="227"/>
      <c r="T666" s="228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29" t="s">
        <v>137</v>
      </c>
      <c r="AU666" s="229" t="s">
        <v>79</v>
      </c>
      <c r="AV666" s="13" t="s">
        <v>79</v>
      </c>
      <c r="AW666" s="13" t="s">
        <v>33</v>
      </c>
      <c r="AX666" s="13" t="s">
        <v>72</v>
      </c>
      <c r="AY666" s="229" t="s">
        <v>124</v>
      </c>
    </row>
    <row r="667" s="13" customFormat="1">
      <c r="A667" s="13"/>
      <c r="B667" s="219"/>
      <c r="C667" s="220"/>
      <c r="D667" s="212" t="s">
        <v>137</v>
      </c>
      <c r="E667" s="221" t="s">
        <v>19</v>
      </c>
      <c r="F667" s="222" t="s">
        <v>451</v>
      </c>
      <c r="G667" s="220"/>
      <c r="H667" s="223">
        <v>73.439999999999998</v>
      </c>
      <c r="I667" s="224"/>
      <c r="J667" s="220"/>
      <c r="K667" s="220"/>
      <c r="L667" s="225"/>
      <c r="M667" s="226"/>
      <c r="N667" s="227"/>
      <c r="O667" s="227"/>
      <c r="P667" s="227"/>
      <c r="Q667" s="227"/>
      <c r="R667" s="227"/>
      <c r="S667" s="227"/>
      <c r="T667" s="228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29" t="s">
        <v>137</v>
      </c>
      <c r="AU667" s="229" t="s">
        <v>79</v>
      </c>
      <c r="AV667" s="13" t="s">
        <v>79</v>
      </c>
      <c r="AW667" s="13" t="s">
        <v>33</v>
      </c>
      <c r="AX667" s="13" t="s">
        <v>72</v>
      </c>
      <c r="AY667" s="229" t="s">
        <v>124</v>
      </c>
    </row>
    <row r="668" s="14" customFormat="1">
      <c r="A668" s="14"/>
      <c r="B668" s="230"/>
      <c r="C668" s="231"/>
      <c r="D668" s="212" t="s">
        <v>137</v>
      </c>
      <c r="E668" s="232" t="s">
        <v>19</v>
      </c>
      <c r="F668" s="233" t="s">
        <v>140</v>
      </c>
      <c r="G668" s="231"/>
      <c r="H668" s="234">
        <v>75.599999999999994</v>
      </c>
      <c r="I668" s="235"/>
      <c r="J668" s="231"/>
      <c r="K668" s="231"/>
      <c r="L668" s="236"/>
      <c r="M668" s="237"/>
      <c r="N668" s="238"/>
      <c r="O668" s="238"/>
      <c r="P668" s="238"/>
      <c r="Q668" s="238"/>
      <c r="R668" s="238"/>
      <c r="S668" s="238"/>
      <c r="T668" s="239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0" t="s">
        <v>137</v>
      </c>
      <c r="AU668" s="240" t="s">
        <v>79</v>
      </c>
      <c r="AV668" s="14" t="s">
        <v>131</v>
      </c>
      <c r="AW668" s="14" t="s">
        <v>33</v>
      </c>
      <c r="AX668" s="14" t="s">
        <v>77</v>
      </c>
      <c r="AY668" s="240" t="s">
        <v>124</v>
      </c>
    </row>
    <row r="669" s="2" customFormat="1" ht="24.15" customHeight="1">
      <c r="A669" s="40"/>
      <c r="B669" s="41"/>
      <c r="C669" s="251" t="s">
        <v>919</v>
      </c>
      <c r="D669" s="251" t="s">
        <v>208</v>
      </c>
      <c r="E669" s="252" t="s">
        <v>920</v>
      </c>
      <c r="F669" s="253" t="s">
        <v>921</v>
      </c>
      <c r="G669" s="254" t="s">
        <v>129</v>
      </c>
      <c r="H669" s="255">
        <v>75.599999999999994</v>
      </c>
      <c r="I669" s="256"/>
      <c r="J669" s="257">
        <f>ROUND(I669*H669,2)</f>
        <v>0</v>
      </c>
      <c r="K669" s="253" t="s">
        <v>130</v>
      </c>
      <c r="L669" s="258"/>
      <c r="M669" s="259" t="s">
        <v>19</v>
      </c>
      <c r="N669" s="260" t="s">
        <v>43</v>
      </c>
      <c r="O669" s="86"/>
      <c r="P669" s="208">
        <f>O669*H669</f>
        <v>0</v>
      </c>
      <c r="Q669" s="208">
        <v>0.036420000000000001</v>
      </c>
      <c r="R669" s="208">
        <f>Q669*H669</f>
        <v>2.753352</v>
      </c>
      <c r="S669" s="208">
        <v>0</v>
      </c>
      <c r="T669" s="209">
        <f>S669*H669</f>
        <v>0</v>
      </c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R669" s="210" t="s">
        <v>377</v>
      </c>
      <c r="AT669" s="210" t="s">
        <v>208</v>
      </c>
      <c r="AU669" s="210" t="s">
        <v>79</v>
      </c>
      <c r="AY669" s="19" t="s">
        <v>124</v>
      </c>
      <c r="BE669" s="211">
        <f>IF(N669="základní",J669,0)</f>
        <v>0</v>
      </c>
      <c r="BF669" s="211">
        <f>IF(N669="snížená",J669,0)</f>
        <v>0</v>
      </c>
      <c r="BG669" s="211">
        <f>IF(N669="zákl. přenesená",J669,0)</f>
        <v>0</v>
      </c>
      <c r="BH669" s="211">
        <f>IF(N669="sníž. přenesená",J669,0)</f>
        <v>0</v>
      </c>
      <c r="BI669" s="211">
        <f>IF(N669="nulová",J669,0)</f>
        <v>0</v>
      </c>
      <c r="BJ669" s="19" t="s">
        <v>77</v>
      </c>
      <c r="BK669" s="211">
        <f>ROUND(I669*H669,2)</f>
        <v>0</v>
      </c>
      <c r="BL669" s="19" t="s">
        <v>237</v>
      </c>
      <c r="BM669" s="210" t="s">
        <v>922</v>
      </c>
    </row>
    <row r="670" s="2" customFormat="1">
      <c r="A670" s="40"/>
      <c r="B670" s="41"/>
      <c r="C670" s="42"/>
      <c r="D670" s="212" t="s">
        <v>133</v>
      </c>
      <c r="E670" s="42"/>
      <c r="F670" s="213" t="s">
        <v>921</v>
      </c>
      <c r="G670" s="42"/>
      <c r="H670" s="42"/>
      <c r="I670" s="214"/>
      <c r="J670" s="42"/>
      <c r="K670" s="42"/>
      <c r="L670" s="46"/>
      <c r="M670" s="215"/>
      <c r="N670" s="216"/>
      <c r="O670" s="86"/>
      <c r="P670" s="86"/>
      <c r="Q670" s="86"/>
      <c r="R670" s="86"/>
      <c r="S670" s="86"/>
      <c r="T670" s="87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T670" s="19" t="s">
        <v>133</v>
      </c>
      <c r="AU670" s="19" t="s">
        <v>79</v>
      </c>
    </row>
    <row r="671" s="13" customFormat="1">
      <c r="A671" s="13"/>
      <c r="B671" s="219"/>
      <c r="C671" s="220"/>
      <c r="D671" s="212" t="s">
        <v>137</v>
      </c>
      <c r="E671" s="221" t="s">
        <v>19</v>
      </c>
      <c r="F671" s="222" t="s">
        <v>451</v>
      </c>
      <c r="G671" s="220"/>
      <c r="H671" s="223">
        <v>73.439999999999998</v>
      </c>
      <c r="I671" s="224"/>
      <c r="J671" s="220"/>
      <c r="K671" s="220"/>
      <c r="L671" s="225"/>
      <c r="M671" s="226"/>
      <c r="N671" s="227"/>
      <c r="O671" s="227"/>
      <c r="P671" s="227"/>
      <c r="Q671" s="227"/>
      <c r="R671" s="227"/>
      <c r="S671" s="227"/>
      <c r="T671" s="228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29" t="s">
        <v>137</v>
      </c>
      <c r="AU671" s="229" t="s">
        <v>79</v>
      </c>
      <c r="AV671" s="13" t="s">
        <v>79</v>
      </c>
      <c r="AW671" s="13" t="s">
        <v>33</v>
      </c>
      <c r="AX671" s="13" t="s">
        <v>72</v>
      </c>
      <c r="AY671" s="229" t="s">
        <v>124</v>
      </c>
    </row>
    <row r="672" s="13" customFormat="1">
      <c r="A672" s="13"/>
      <c r="B672" s="219"/>
      <c r="C672" s="220"/>
      <c r="D672" s="212" t="s">
        <v>137</v>
      </c>
      <c r="E672" s="221" t="s">
        <v>19</v>
      </c>
      <c r="F672" s="222" t="s">
        <v>453</v>
      </c>
      <c r="G672" s="220"/>
      <c r="H672" s="223">
        <v>2.1600000000000001</v>
      </c>
      <c r="I672" s="224"/>
      <c r="J672" s="220"/>
      <c r="K672" s="220"/>
      <c r="L672" s="225"/>
      <c r="M672" s="226"/>
      <c r="N672" s="227"/>
      <c r="O672" s="227"/>
      <c r="P672" s="227"/>
      <c r="Q672" s="227"/>
      <c r="R672" s="227"/>
      <c r="S672" s="227"/>
      <c r="T672" s="228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29" t="s">
        <v>137</v>
      </c>
      <c r="AU672" s="229" t="s">
        <v>79</v>
      </c>
      <c r="AV672" s="13" t="s">
        <v>79</v>
      </c>
      <c r="AW672" s="13" t="s">
        <v>33</v>
      </c>
      <c r="AX672" s="13" t="s">
        <v>72</v>
      </c>
      <c r="AY672" s="229" t="s">
        <v>124</v>
      </c>
    </row>
    <row r="673" s="14" customFormat="1">
      <c r="A673" s="14"/>
      <c r="B673" s="230"/>
      <c r="C673" s="231"/>
      <c r="D673" s="212" t="s">
        <v>137</v>
      </c>
      <c r="E673" s="232" t="s">
        <v>19</v>
      </c>
      <c r="F673" s="233" t="s">
        <v>140</v>
      </c>
      <c r="G673" s="231"/>
      <c r="H673" s="234">
        <v>75.599999999999994</v>
      </c>
      <c r="I673" s="235"/>
      <c r="J673" s="231"/>
      <c r="K673" s="231"/>
      <c r="L673" s="236"/>
      <c r="M673" s="237"/>
      <c r="N673" s="238"/>
      <c r="O673" s="238"/>
      <c r="P673" s="238"/>
      <c r="Q673" s="238"/>
      <c r="R673" s="238"/>
      <c r="S673" s="238"/>
      <c r="T673" s="239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0" t="s">
        <v>137</v>
      </c>
      <c r="AU673" s="240" t="s">
        <v>79</v>
      </c>
      <c r="AV673" s="14" t="s">
        <v>131</v>
      </c>
      <c r="AW673" s="14" t="s">
        <v>33</v>
      </c>
      <c r="AX673" s="14" t="s">
        <v>77</v>
      </c>
      <c r="AY673" s="240" t="s">
        <v>124</v>
      </c>
    </row>
    <row r="674" s="2" customFormat="1" ht="24.15" customHeight="1">
      <c r="A674" s="40"/>
      <c r="B674" s="41"/>
      <c r="C674" s="199" t="s">
        <v>923</v>
      </c>
      <c r="D674" s="199" t="s">
        <v>126</v>
      </c>
      <c r="E674" s="200" t="s">
        <v>924</v>
      </c>
      <c r="F674" s="201" t="s">
        <v>925</v>
      </c>
      <c r="G674" s="202" t="s">
        <v>466</v>
      </c>
      <c r="H674" s="203">
        <v>1</v>
      </c>
      <c r="I674" s="204"/>
      <c r="J674" s="205">
        <f>ROUND(I674*H674,2)</f>
        <v>0</v>
      </c>
      <c r="K674" s="201" t="s">
        <v>130</v>
      </c>
      <c r="L674" s="46"/>
      <c r="M674" s="206" t="s">
        <v>19</v>
      </c>
      <c r="N674" s="207" t="s">
        <v>43</v>
      </c>
      <c r="O674" s="86"/>
      <c r="P674" s="208">
        <f>O674*H674</f>
        <v>0</v>
      </c>
      <c r="Q674" s="208">
        <v>0.00084000000000000003</v>
      </c>
      <c r="R674" s="208">
        <f>Q674*H674</f>
        <v>0.00084000000000000003</v>
      </c>
      <c r="S674" s="208">
        <v>0</v>
      </c>
      <c r="T674" s="209">
        <f>S674*H674</f>
        <v>0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210" t="s">
        <v>237</v>
      </c>
      <c r="AT674" s="210" t="s">
        <v>126</v>
      </c>
      <c r="AU674" s="210" t="s">
        <v>79</v>
      </c>
      <c r="AY674" s="19" t="s">
        <v>124</v>
      </c>
      <c r="BE674" s="211">
        <f>IF(N674="základní",J674,0)</f>
        <v>0</v>
      </c>
      <c r="BF674" s="211">
        <f>IF(N674="snížená",J674,0)</f>
        <v>0</v>
      </c>
      <c r="BG674" s="211">
        <f>IF(N674="zákl. přenesená",J674,0)</f>
        <v>0</v>
      </c>
      <c r="BH674" s="211">
        <f>IF(N674="sníž. přenesená",J674,0)</f>
        <v>0</v>
      </c>
      <c r="BI674" s="211">
        <f>IF(N674="nulová",J674,0)</f>
        <v>0</v>
      </c>
      <c r="BJ674" s="19" t="s">
        <v>77</v>
      </c>
      <c r="BK674" s="211">
        <f>ROUND(I674*H674,2)</f>
        <v>0</v>
      </c>
      <c r="BL674" s="19" t="s">
        <v>237</v>
      </c>
      <c r="BM674" s="210" t="s">
        <v>926</v>
      </c>
    </row>
    <row r="675" s="2" customFormat="1">
      <c r="A675" s="40"/>
      <c r="B675" s="41"/>
      <c r="C675" s="42"/>
      <c r="D675" s="212" t="s">
        <v>133</v>
      </c>
      <c r="E675" s="42"/>
      <c r="F675" s="213" t="s">
        <v>927</v>
      </c>
      <c r="G675" s="42"/>
      <c r="H675" s="42"/>
      <c r="I675" s="214"/>
      <c r="J675" s="42"/>
      <c r="K675" s="42"/>
      <c r="L675" s="46"/>
      <c r="M675" s="215"/>
      <c r="N675" s="216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19" t="s">
        <v>133</v>
      </c>
      <c r="AU675" s="19" t="s">
        <v>79</v>
      </c>
    </row>
    <row r="676" s="2" customFormat="1">
      <c r="A676" s="40"/>
      <c r="B676" s="41"/>
      <c r="C676" s="42"/>
      <c r="D676" s="217" t="s">
        <v>135</v>
      </c>
      <c r="E676" s="42"/>
      <c r="F676" s="218" t="s">
        <v>928</v>
      </c>
      <c r="G676" s="42"/>
      <c r="H676" s="42"/>
      <c r="I676" s="214"/>
      <c r="J676" s="42"/>
      <c r="K676" s="42"/>
      <c r="L676" s="46"/>
      <c r="M676" s="215"/>
      <c r="N676" s="216"/>
      <c r="O676" s="86"/>
      <c r="P676" s="86"/>
      <c r="Q676" s="86"/>
      <c r="R676" s="86"/>
      <c r="S676" s="86"/>
      <c r="T676" s="87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T676" s="19" t="s">
        <v>135</v>
      </c>
      <c r="AU676" s="19" t="s">
        <v>79</v>
      </c>
    </row>
    <row r="677" s="2" customFormat="1" ht="24.15" customHeight="1">
      <c r="A677" s="40"/>
      <c r="B677" s="41"/>
      <c r="C677" s="251" t="s">
        <v>929</v>
      </c>
      <c r="D677" s="251" t="s">
        <v>208</v>
      </c>
      <c r="E677" s="252" t="s">
        <v>930</v>
      </c>
      <c r="F677" s="253" t="s">
        <v>931</v>
      </c>
      <c r="G677" s="254" t="s">
        <v>129</v>
      </c>
      <c r="H677" s="255">
        <v>5.5700000000000003</v>
      </c>
      <c r="I677" s="256"/>
      <c r="J677" s="257">
        <f>ROUND(I677*H677,2)</f>
        <v>0</v>
      </c>
      <c r="K677" s="253" t="s">
        <v>477</v>
      </c>
      <c r="L677" s="258"/>
      <c r="M677" s="259" t="s">
        <v>19</v>
      </c>
      <c r="N677" s="260" t="s">
        <v>43</v>
      </c>
      <c r="O677" s="86"/>
      <c r="P677" s="208">
        <f>O677*H677</f>
        <v>0</v>
      </c>
      <c r="Q677" s="208">
        <v>0.048059999999999999</v>
      </c>
      <c r="R677" s="208">
        <f>Q677*H677</f>
        <v>0.26769419999999999</v>
      </c>
      <c r="S677" s="208">
        <v>0</v>
      </c>
      <c r="T677" s="209">
        <f>S677*H677</f>
        <v>0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10" t="s">
        <v>377</v>
      </c>
      <c r="AT677" s="210" t="s">
        <v>208</v>
      </c>
      <c r="AU677" s="210" t="s">
        <v>79</v>
      </c>
      <c r="AY677" s="19" t="s">
        <v>124</v>
      </c>
      <c r="BE677" s="211">
        <f>IF(N677="základní",J677,0)</f>
        <v>0</v>
      </c>
      <c r="BF677" s="211">
        <f>IF(N677="snížená",J677,0)</f>
        <v>0</v>
      </c>
      <c r="BG677" s="211">
        <f>IF(N677="zákl. přenesená",J677,0)</f>
        <v>0</v>
      </c>
      <c r="BH677" s="211">
        <f>IF(N677="sníž. přenesená",J677,0)</f>
        <v>0</v>
      </c>
      <c r="BI677" s="211">
        <f>IF(N677="nulová",J677,0)</f>
        <v>0</v>
      </c>
      <c r="BJ677" s="19" t="s">
        <v>77</v>
      </c>
      <c r="BK677" s="211">
        <f>ROUND(I677*H677,2)</f>
        <v>0</v>
      </c>
      <c r="BL677" s="19" t="s">
        <v>237</v>
      </c>
      <c r="BM677" s="210" t="s">
        <v>932</v>
      </c>
    </row>
    <row r="678" s="2" customFormat="1">
      <c r="A678" s="40"/>
      <c r="B678" s="41"/>
      <c r="C678" s="42"/>
      <c r="D678" s="212" t="s">
        <v>133</v>
      </c>
      <c r="E678" s="42"/>
      <c r="F678" s="213" t="s">
        <v>931</v>
      </c>
      <c r="G678" s="42"/>
      <c r="H678" s="42"/>
      <c r="I678" s="214"/>
      <c r="J678" s="42"/>
      <c r="K678" s="42"/>
      <c r="L678" s="46"/>
      <c r="M678" s="215"/>
      <c r="N678" s="216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133</v>
      </c>
      <c r="AU678" s="19" t="s">
        <v>79</v>
      </c>
    </row>
    <row r="679" s="13" customFormat="1">
      <c r="A679" s="13"/>
      <c r="B679" s="219"/>
      <c r="C679" s="220"/>
      <c r="D679" s="212" t="s">
        <v>137</v>
      </c>
      <c r="E679" s="221" t="s">
        <v>19</v>
      </c>
      <c r="F679" s="222" t="s">
        <v>607</v>
      </c>
      <c r="G679" s="220"/>
      <c r="H679" s="223">
        <v>5.5700000000000003</v>
      </c>
      <c r="I679" s="224"/>
      <c r="J679" s="220"/>
      <c r="K679" s="220"/>
      <c r="L679" s="225"/>
      <c r="M679" s="226"/>
      <c r="N679" s="227"/>
      <c r="O679" s="227"/>
      <c r="P679" s="227"/>
      <c r="Q679" s="227"/>
      <c r="R679" s="227"/>
      <c r="S679" s="227"/>
      <c r="T679" s="228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29" t="s">
        <v>137</v>
      </c>
      <c r="AU679" s="229" t="s">
        <v>79</v>
      </c>
      <c r="AV679" s="13" t="s">
        <v>79</v>
      </c>
      <c r="AW679" s="13" t="s">
        <v>33</v>
      </c>
      <c r="AX679" s="13" t="s">
        <v>72</v>
      </c>
      <c r="AY679" s="229" t="s">
        <v>124</v>
      </c>
    </row>
    <row r="680" s="14" customFormat="1">
      <c r="A680" s="14"/>
      <c r="B680" s="230"/>
      <c r="C680" s="231"/>
      <c r="D680" s="212" t="s">
        <v>137</v>
      </c>
      <c r="E680" s="232" t="s">
        <v>19</v>
      </c>
      <c r="F680" s="233" t="s">
        <v>140</v>
      </c>
      <c r="G680" s="231"/>
      <c r="H680" s="234">
        <v>5.5700000000000003</v>
      </c>
      <c r="I680" s="235"/>
      <c r="J680" s="231"/>
      <c r="K680" s="231"/>
      <c r="L680" s="236"/>
      <c r="M680" s="237"/>
      <c r="N680" s="238"/>
      <c r="O680" s="238"/>
      <c r="P680" s="238"/>
      <c r="Q680" s="238"/>
      <c r="R680" s="238"/>
      <c r="S680" s="238"/>
      <c r="T680" s="239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0" t="s">
        <v>137</v>
      </c>
      <c r="AU680" s="240" t="s">
        <v>79</v>
      </c>
      <c r="AV680" s="14" t="s">
        <v>131</v>
      </c>
      <c r="AW680" s="14" t="s">
        <v>33</v>
      </c>
      <c r="AX680" s="14" t="s">
        <v>77</v>
      </c>
      <c r="AY680" s="240" t="s">
        <v>124</v>
      </c>
    </row>
    <row r="681" s="2" customFormat="1" ht="24.15" customHeight="1">
      <c r="A681" s="40"/>
      <c r="B681" s="41"/>
      <c r="C681" s="199" t="s">
        <v>933</v>
      </c>
      <c r="D681" s="199" t="s">
        <v>126</v>
      </c>
      <c r="E681" s="200" t="s">
        <v>934</v>
      </c>
      <c r="F681" s="201" t="s">
        <v>935</v>
      </c>
      <c r="G681" s="202" t="s">
        <v>264</v>
      </c>
      <c r="H681" s="203">
        <v>97.739999999999995</v>
      </c>
      <c r="I681" s="204"/>
      <c r="J681" s="205">
        <f>ROUND(I681*H681,2)</f>
        <v>0</v>
      </c>
      <c r="K681" s="201" t="s">
        <v>130</v>
      </c>
      <c r="L681" s="46"/>
      <c r="M681" s="206" t="s">
        <v>19</v>
      </c>
      <c r="N681" s="207" t="s">
        <v>43</v>
      </c>
      <c r="O681" s="86"/>
      <c r="P681" s="208">
        <f>O681*H681</f>
        <v>0</v>
      </c>
      <c r="Q681" s="208">
        <v>0</v>
      </c>
      <c r="R681" s="208">
        <f>Q681*H681</f>
        <v>0</v>
      </c>
      <c r="S681" s="208">
        <v>0.002</v>
      </c>
      <c r="T681" s="209">
        <f>S681*H681</f>
        <v>0.19547999999999999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0" t="s">
        <v>237</v>
      </c>
      <c r="AT681" s="210" t="s">
        <v>126</v>
      </c>
      <c r="AU681" s="210" t="s">
        <v>79</v>
      </c>
      <c r="AY681" s="19" t="s">
        <v>124</v>
      </c>
      <c r="BE681" s="211">
        <f>IF(N681="základní",J681,0)</f>
        <v>0</v>
      </c>
      <c r="BF681" s="211">
        <f>IF(N681="snížená",J681,0)</f>
        <v>0</v>
      </c>
      <c r="BG681" s="211">
        <f>IF(N681="zákl. přenesená",J681,0)</f>
        <v>0</v>
      </c>
      <c r="BH681" s="211">
        <f>IF(N681="sníž. přenesená",J681,0)</f>
        <v>0</v>
      </c>
      <c r="BI681" s="211">
        <f>IF(N681="nulová",J681,0)</f>
        <v>0</v>
      </c>
      <c r="BJ681" s="19" t="s">
        <v>77</v>
      </c>
      <c r="BK681" s="211">
        <f>ROUND(I681*H681,2)</f>
        <v>0</v>
      </c>
      <c r="BL681" s="19" t="s">
        <v>237</v>
      </c>
      <c r="BM681" s="210" t="s">
        <v>936</v>
      </c>
    </row>
    <row r="682" s="2" customFormat="1">
      <c r="A682" s="40"/>
      <c r="B682" s="41"/>
      <c r="C682" s="42"/>
      <c r="D682" s="212" t="s">
        <v>133</v>
      </c>
      <c r="E682" s="42"/>
      <c r="F682" s="213" t="s">
        <v>937</v>
      </c>
      <c r="G682" s="42"/>
      <c r="H682" s="42"/>
      <c r="I682" s="214"/>
      <c r="J682" s="42"/>
      <c r="K682" s="42"/>
      <c r="L682" s="46"/>
      <c r="M682" s="215"/>
      <c r="N682" s="216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133</v>
      </c>
      <c r="AU682" s="19" t="s">
        <v>79</v>
      </c>
    </row>
    <row r="683" s="2" customFormat="1">
      <c r="A683" s="40"/>
      <c r="B683" s="41"/>
      <c r="C683" s="42"/>
      <c r="D683" s="217" t="s">
        <v>135</v>
      </c>
      <c r="E683" s="42"/>
      <c r="F683" s="218" t="s">
        <v>938</v>
      </c>
      <c r="G683" s="42"/>
      <c r="H683" s="42"/>
      <c r="I683" s="214"/>
      <c r="J683" s="42"/>
      <c r="K683" s="42"/>
      <c r="L683" s="46"/>
      <c r="M683" s="215"/>
      <c r="N683" s="216"/>
      <c r="O683" s="86"/>
      <c r="P683" s="86"/>
      <c r="Q683" s="86"/>
      <c r="R683" s="86"/>
      <c r="S683" s="86"/>
      <c r="T683" s="87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T683" s="19" t="s">
        <v>135</v>
      </c>
      <c r="AU683" s="19" t="s">
        <v>79</v>
      </c>
    </row>
    <row r="684" s="13" customFormat="1">
      <c r="A684" s="13"/>
      <c r="B684" s="219"/>
      <c r="C684" s="220"/>
      <c r="D684" s="212" t="s">
        <v>137</v>
      </c>
      <c r="E684" s="221" t="s">
        <v>19</v>
      </c>
      <c r="F684" s="222" t="s">
        <v>939</v>
      </c>
      <c r="G684" s="220"/>
      <c r="H684" s="223">
        <v>1.3400000000000001</v>
      </c>
      <c r="I684" s="224"/>
      <c r="J684" s="220"/>
      <c r="K684" s="220"/>
      <c r="L684" s="225"/>
      <c r="M684" s="226"/>
      <c r="N684" s="227"/>
      <c r="O684" s="227"/>
      <c r="P684" s="227"/>
      <c r="Q684" s="227"/>
      <c r="R684" s="227"/>
      <c r="S684" s="227"/>
      <c r="T684" s="228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29" t="s">
        <v>137</v>
      </c>
      <c r="AU684" s="229" t="s">
        <v>79</v>
      </c>
      <c r="AV684" s="13" t="s">
        <v>79</v>
      </c>
      <c r="AW684" s="13" t="s">
        <v>33</v>
      </c>
      <c r="AX684" s="13" t="s">
        <v>72</v>
      </c>
      <c r="AY684" s="229" t="s">
        <v>124</v>
      </c>
    </row>
    <row r="685" s="13" customFormat="1">
      <c r="A685" s="13"/>
      <c r="B685" s="219"/>
      <c r="C685" s="220"/>
      <c r="D685" s="212" t="s">
        <v>137</v>
      </c>
      <c r="E685" s="221" t="s">
        <v>19</v>
      </c>
      <c r="F685" s="222" t="s">
        <v>864</v>
      </c>
      <c r="G685" s="220"/>
      <c r="H685" s="223">
        <v>95.159999999999997</v>
      </c>
      <c r="I685" s="224"/>
      <c r="J685" s="220"/>
      <c r="K685" s="220"/>
      <c r="L685" s="225"/>
      <c r="M685" s="226"/>
      <c r="N685" s="227"/>
      <c r="O685" s="227"/>
      <c r="P685" s="227"/>
      <c r="Q685" s="227"/>
      <c r="R685" s="227"/>
      <c r="S685" s="227"/>
      <c r="T685" s="228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29" t="s">
        <v>137</v>
      </c>
      <c r="AU685" s="229" t="s">
        <v>79</v>
      </c>
      <c r="AV685" s="13" t="s">
        <v>79</v>
      </c>
      <c r="AW685" s="13" t="s">
        <v>33</v>
      </c>
      <c r="AX685" s="13" t="s">
        <v>72</v>
      </c>
      <c r="AY685" s="229" t="s">
        <v>124</v>
      </c>
    </row>
    <row r="686" s="13" customFormat="1">
      <c r="A686" s="13"/>
      <c r="B686" s="219"/>
      <c r="C686" s="220"/>
      <c r="D686" s="212" t="s">
        <v>137</v>
      </c>
      <c r="E686" s="221" t="s">
        <v>19</v>
      </c>
      <c r="F686" s="222" t="s">
        <v>865</v>
      </c>
      <c r="G686" s="220"/>
      <c r="H686" s="223">
        <v>1.24</v>
      </c>
      <c r="I686" s="224"/>
      <c r="J686" s="220"/>
      <c r="K686" s="220"/>
      <c r="L686" s="225"/>
      <c r="M686" s="226"/>
      <c r="N686" s="227"/>
      <c r="O686" s="227"/>
      <c r="P686" s="227"/>
      <c r="Q686" s="227"/>
      <c r="R686" s="227"/>
      <c r="S686" s="227"/>
      <c r="T686" s="228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29" t="s">
        <v>137</v>
      </c>
      <c r="AU686" s="229" t="s">
        <v>79</v>
      </c>
      <c r="AV686" s="13" t="s">
        <v>79</v>
      </c>
      <c r="AW686" s="13" t="s">
        <v>33</v>
      </c>
      <c r="AX686" s="13" t="s">
        <v>72</v>
      </c>
      <c r="AY686" s="229" t="s">
        <v>124</v>
      </c>
    </row>
    <row r="687" s="14" customFormat="1">
      <c r="A687" s="14"/>
      <c r="B687" s="230"/>
      <c r="C687" s="231"/>
      <c r="D687" s="212" t="s">
        <v>137</v>
      </c>
      <c r="E687" s="232" t="s">
        <v>19</v>
      </c>
      <c r="F687" s="233" t="s">
        <v>140</v>
      </c>
      <c r="G687" s="231"/>
      <c r="H687" s="234">
        <v>97.739999999999995</v>
      </c>
      <c r="I687" s="235"/>
      <c r="J687" s="231"/>
      <c r="K687" s="231"/>
      <c r="L687" s="236"/>
      <c r="M687" s="237"/>
      <c r="N687" s="238"/>
      <c r="O687" s="238"/>
      <c r="P687" s="238"/>
      <c r="Q687" s="238"/>
      <c r="R687" s="238"/>
      <c r="S687" s="238"/>
      <c r="T687" s="239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40" t="s">
        <v>137</v>
      </c>
      <c r="AU687" s="240" t="s">
        <v>79</v>
      </c>
      <c r="AV687" s="14" t="s">
        <v>131</v>
      </c>
      <c r="AW687" s="14" t="s">
        <v>33</v>
      </c>
      <c r="AX687" s="14" t="s">
        <v>77</v>
      </c>
      <c r="AY687" s="240" t="s">
        <v>124</v>
      </c>
    </row>
    <row r="688" s="2" customFormat="1" ht="24.15" customHeight="1">
      <c r="A688" s="40"/>
      <c r="B688" s="41"/>
      <c r="C688" s="199" t="s">
        <v>940</v>
      </c>
      <c r="D688" s="199" t="s">
        <v>126</v>
      </c>
      <c r="E688" s="200" t="s">
        <v>941</v>
      </c>
      <c r="F688" s="201" t="s">
        <v>942</v>
      </c>
      <c r="G688" s="202" t="s">
        <v>264</v>
      </c>
      <c r="H688" s="203">
        <v>97.739999999999995</v>
      </c>
      <c r="I688" s="204"/>
      <c r="J688" s="205">
        <f>ROUND(I688*H688,2)</f>
        <v>0</v>
      </c>
      <c r="K688" s="201" t="s">
        <v>130</v>
      </c>
      <c r="L688" s="46"/>
      <c r="M688" s="206" t="s">
        <v>19</v>
      </c>
      <c r="N688" s="207" t="s">
        <v>43</v>
      </c>
      <c r="O688" s="86"/>
      <c r="P688" s="208">
        <f>O688*H688</f>
        <v>0</v>
      </c>
      <c r="Q688" s="208">
        <v>0</v>
      </c>
      <c r="R688" s="208">
        <f>Q688*H688</f>
        <v>0</v>
      </c>
      <c r="S688" s="208">
        <v>0</v>
      </c>
      <c r="T688" s="209">
        <f>S688*H688</f>
        <v>0</v>
      </c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R688" s="210" t="s">
        <v>237</v>
      </c>
      <c r="AT688" s="210" t="s">
        <v>126</v>
      </c>
      <c r="AU688" s="210" t="s">
        <v>79</v>
      </c>
      <c r="AY688" s="19" t="s">
        <v>124</v>
      </c>
      <c r="BE688" s="211">
        <f>IF(N688="základní",J688,0)</f>
        <v>0</v>
      </c>
      <c r="BF688" s="211">
        <f>IF(N688="snížená",J688,0)</f>
        <v>0</v>
      </c>
      <c r="BG688" s="211">
        <f>IF(N688="zákl. přenesená",J688,0)</f>
        <v>0</v>
      </c>
      <c r="BH688" s="211">
        <f>IF(N688="sníž. přenesená",J688,0)</f>
        <v>0</v>
      </c>
      <c r="BI688" s="211">
        <f>IF(N688="nulová",J688,0)</f>
        <v>0</v>
      </c>
      <c r="BJ688" s="19" t="s">
        <v>77</v>
      </c>
      <c r="BK688" s="211">
        <f>ROUND(I688*H688,2)</f>
        <v>0</v>
      </c>
      <c r="BL688" s="19" t="s">
        <v>237</v>
      </c>
      <c r="BM688" s="210" t="s">
        <v>943</v>
      </c>
    </row>
    <row r="689" s="2" customFormat="1">
      <c r="A689" s="40"/>
      <c r="B689" s="41"/>
      <c r="C689" s="42"/>
      <c r="D689" s="212" t="s">
        <v>133</v>
      </c>
      <c r="E689" s="42"/>
      <c r="F689" s="213" t="s">
        <v>944</v>
      </c>
      <c r="G689" s="42"/>
      <c r="H689" s="42"/>
      <c r="I689" s="214"/>
      <c r="J689" s="42"/>
      <c r="K689" s="42"/>
      <c r="L689" s="46"/>
      <c r="M689" s="215"/>
      <c r="N689" s="216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9" t="s">
        <v>133</v>
      </c>
      <c r="AU689" s="19" t="s">
        <v>79</v>
      </c>
    </row>
    <row r="690" s="2" customFormat="1">
      <c r="A690" s="40"/>
      <c r="B690" s="41"/>
      <c r="C690" s="42"/>
      <c r="D690" s="217" t="s">
        <v>135</v>
      </c>
      <c r="E690" s="42"/>
      <c r="F690" s="218" t="s">
        <v>945</v>
      </c>
      <c r="G690" s="42"/>
      <c r="H690" s="42"/>
      <c r="I690" s="214"/>
      <c r="J690" s="42"/>
      <c r="K690" s="42"/>
      <c r="L690" s="46"/>
      <c r="M690" s="215"/>
      <c r="N690" s="216"/>
      <c r="O690" s="86"/>
      <c r="P690" s="86"/>
      <c r="Q690" s="86"/>
      <c r="R690" s="86"/>
      <c r="S690" s="86"/>
      <c r="T690" s="87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T690" s="19" t="s">
        <v>135</v>
      </c>
      <c r="AU690" s="19" t="s">
        <v>79</v>
      </c>
    </row>
    <row r="691" s="13" customFormat="1">
      <c r="A691" s="13"/>
      <c r="B691" s="219"/>
      <c r="C691" s="220"/>
      <c r="D691" s="212" t="s">
        <v>137</v>
      </c>
      <c r="E691" s="221" t="s">
        <v>19</v>
      </c>
      <c r="F691" s="222" t="s">
        <v>939</v>
      </c>
      <c r="G691" s="220"/>
      <c r="H691" s="223">
        <v>1.3400000000000001</v>
      </c>
      <c r="I691" s="224"/>
      <c r="J691" s="220"/>
      <c r="K691" s="220"/>
      <c r="L691" s="225"/>
      <c r="M691" s="226"/>
      <c r="N691" s="227"/>
      <c r="O691" s="227"/>
      <c r="P691" s="227"/>
      <c r="Q691" s="227"/>
      <c r="R691" s="227"/>
      <c r="S691" s="227"/>
      <c r="T691" s="228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29" t="s">
        <v>137</v>
      </c>
      <c r="AU691" s="229" t="s">
        <v>79</v>
      </c>
      <c r="AV691" s="13" t="s">
        <v>79</v>
      </c>
      <c r="AW691" s="13" t="s">
        <v>33</v>
      </c>
      <c r="AX691" s="13" t="s">
        <v>72</v>
      </c>
      <c r="AY691" s="229" t="s">
        <v>124</v>
      </c>
    </row>
    <row r="692" s="13" customFormat="1">
      <c r="A692" s="13"/>
      <c r="B692" s="219"/>
      <c r="C692" s="220"/>
      <c r="D692" s="212" t="s">
        <v>137</v>
      </c>
      <c r="E692" s="221" t="s">
        <v>19</v>
      </c>
      <c r="F692" s="222" t="s">
        <v>864</v>
      </c>
      <c r="G692" s="220"/>
      <c r="H692" s="223">
        <v>95.159999999999997</v>
      </c>
      <c r="I692" s="224"/>
      <c r="J692" s="220"/>
      <c r="K692" s="220"/>
      <c r="L692" s="225"/>
      <c r="M692" s="226"/>
      <c r="N692" s="227"/>
      <c r="O692" s="227"/>
      <c r="P692" s="227"/>
      <c r="Q692" s="227"/>
      <c r="R692" s="227"/>
      <c r="S692" s="227"/>
      <c r="T692" s="228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29" t="s">
        <v>137</v>
      </c>
      <c r="AU692" s="229" t="s">
        <v>79</v>
      </c>
      <c r="AV692" s="13" t="s">
        <v>79</v>
      </c>
      <c r="AW692" s="13" t="s">
        <v>33</v>
      </c>
      <c r="AX692" s="13" t="s">
        <v>72</v>
      </c>
      <c r="AY692" s="229" t="s">
        <v>124</v>
      </c>
    </row>
    <row r="693" s="13" customFormat="1">
      <c r="A693" s="13"/>
      <c r="B693" s="219"/>
      <c r="C693" s="220"/>
      <c r="D693" s="212" t="s">
        <v>137</v>
      </c>
      <c r="E693" s="221" t="s">
        <v>19</v>
      </c>
      <c r="F693" s="222" t="s">
        <v>865</v>
      </c>
      <c r="G693" s="220"/>
      <c r="H693" s="223">
        <v>1.24</v>
      </c>
      <c r="I693" s="224"/>
      <c r="J693" s="220"/>
      <c r="K693" s="220"/>
      <c r="L693" s="225"/>
      <c r="M693" s="226"/>
      <c r="N693" s="227"/>
      <c r="O693" s="227"/>
      <c r="P693" s="227"/>
      <c r="Q693" s="227"/>
      <c r="R693" s="227"/>
      <c r="S693" s="227"/>
      <c r="T693" s="228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29" t="s">
        <v>137</v>
      </c>
      <c r="AU693" s="229" t="s">
        <v>79</v>
      </c>
      <c r="AV693" s="13" t="s">
        <v>79</v>
      </c>
      <c r="AW693" s="13" t="s">
        <v>33</v>
      </c>
      <c r="AX693" s="13" t="s">
        <v>72</v>
      </c>
      <c r="AY693" s="229" t="s">
        <v>124</v>
      </c>
    </row>
    <row r="694" s="14" customFormat="1">
      <c r="A694" s="14"/>
      <c r="B694" s="230"/>
      <c r="C694" s="231"/>
      <c r="D694" s="212" t="s">
        <v>137</v>
      </c>
      <c r="E694" s="232" t="s">
        <v>19</v>
      </c>
      <c r="F694" s="233" t="s">
        <v>140</v>
      </c>
      <c r="G694" s="231"/>
      <c r="H694" s="234">
        <v>97.739999999999995</v>
      </c>
      <c r="I694" s="235"/>
      <c r="J694" s="231"/>
      <c r="K694" s="231"/>
      <c r="L694" s="236"/>
      <c r="M694" s="237"/>
      <c r="N694" s="238"/>
      <c r="O694" s="238"/>
      <c r="P694" s="238"/>
      <c r="Q694" s="238"/>
      <c r="R694" s="238"/>
      <c r="S694" s="238"/>
      <c r="T694" s="239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0" t="s">
        <v>137</v>
      </c>
      <c r="AU694" s="240" t="s">
        <v>79</v>
      </c>
      <c r="AV694" s="14" t="s">
        <v>131</v>
      </c>
      <c r="AW694" s="14" t="s">
        <v>33</v>
      </c>
      <c r="AX694" s="14" t="s">
        <v>77</v>
      </c>
      <c r="AY694" s="240" t="s">
        <v>124</v>
      </c>
    </row>
    <row r="695" s="2" customFormat="1" ht="24.15" customHeight="1">
      <c r="A695" s="40"/>
      <c r="B695" s="41"/>
      <c r="C695" s="251" t="s">
        <v>946</v>
      </c>
      <c r="D695" s="251" t="s">
        <v>208</v>
      </c>
      <c r="E695" s="252" t="s">
        <v>947</v>
      </c>
      <c r="F695" s="253" t="s">
        <v>948</v>
      </c>
      <c r="G695" s="254" t="s">
        <v>264</v>
      </c>
      <c r="H695" s="255">
        <v>97.739999999999995</v>
      </c>
      <c r="I695" s="256"/>
      <c r="J695" s="257">
        <f>ROUND(I695*H695,2)</f>
        <v>0</v>
      </c>
      <c r="K695" s="253" t="s">
        <v>130</v>
      </c>
      <c r="L695" s="258"/>
      <c r="M695" s="259" t="s">
        <v>19</v>
      </c>
      <c r="N695" s="260" t="s">
        <v>43</v>
      </c>
      <c r="O695" s="86"/>
      <c r="P695" s="208">
        <f>O695*H695</f>
        <v>0</v>
      </c>
      <c r="Q695" s="208">
        <v>0.0050000000000000001</v>
      </c>
      <c r="R695" s="208">
        <f>Q695*H695</f>
        <v>0.48869999999999997</v>
      </c>
      <c r="S695" s="208">
        <v>0</v>
      </c>
      <c r="T695" s="209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0" t="s">
        <v>377</v>
      </c>
      <c r="AT695" s="210" t="s">
        <v>208</v>
      </c>
      <c r="AU695" s="210" t="s">
        <v>79</v>
      </c>
      <c r="AY695" s="19" t="s">
        <v>124</v>
      </c>
      <c r="BE695" s="211">
        <f>IF(N695="základní",J695,0)</f>
        <v>0</v>
      </c>
      <c r="BF695" s="211">
        <f>IF(N695="snížená",J695,0)</f>
        <v>0</v>
      </c>
      <c r="BG695" s="211">
        <f>IF(N695="zákl. přenesená",J695,0)</f>
        <v>0</v>
      </c>
      <c r="BH695" s="211">
        <f>IF(N695="sníž. přenesená",J695,0)</f>
        <v>0</v>
      </c>
      <c r="BI695" s="211">
        <f>IF(N695="nulová",J695,0)</f>
        <v>0</v>
      </c>
      <c r="BJ695" s="19" t="s">
        <v>77</v>
      </c>
      <c r="BK695" s="211">
        <f>ROUND(I695*H695,2)</f>
        <v>0</v>
      </c>
      <c r="BL695" s="19" t="s">
        <v>237</v>
      </c>
      <c r="BM695" s="210" t="s">
        <v>949</v>
      </c>
    </row>
    <row r="696" s="2" customFormat="1">
      <c r="A696" s="40"/>
      <c r="B696" s="41"/>
      <c r="C696" s="42"/>
      <c r="D696" s="212" t="s">
        <v>133</v>
      </c>
      <c r="E696" s="42"/>
      <c r="F696" s="213" t="s">
        <v>948</v>
      </c>
      <c r="G696" s="42"/>
      <c r="H696" s="42"/>
      <c r="I696" s="214"/>
      <c r="J696" s="42"/>
      <c r="K696" s="42"/>
      <c r="L696" s="46"/>
      <c r="M696" s="215"/>
      <c r="N696" s="216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133</v>
      </c>
      <c r="AU696" s="19" t="s">
        <v>79</v>
      </c>
    </row>
    <row r="697" s="13" customFormat="1">
      <c r="A697" s="13"/>
      <c r="B697" s="219"/>
      <c r="C697" s="220"/>
      <c r="D697" s="212" t="s">
        <v>137</v>
      </c>
      <c r="E697" s="221" t="s">
        <v>19</v>
      </c>
      <c r="F697" s="222" t="s">
        <v>939</v>
      </c>
      <c r="G697" s="220"/>
      <c r="H697" s="223">
        <v>1.3400000000000001</v>
      </c>
      <c r="I697" s="224"/>
      <c r="J697" s="220"/>
      <c r="K697" s="220"/>
      <c r="L697" s="225"/>
      <c r="M697" s="226"/>
      <c r="N697" s="227"/>
      <c r="O697" s="227"/>
      <c r="P697" s="227"/>
      <c r="Q697" s="227"/>
      <c r="R697" s="227"/>
      <c r="S697" s="227"/>
      <c r="T697" s="228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29" t="s">
        <v>137</v>
      </c>
      <c r="AU697" s="229" t="s">
        <v>79</v>
      </c>
      <c r="AV697" s="13" t="s">
        <v>79</v>
      </c>
      <c r="AW697" s="13" t="s">
        <v>33</v>
      </c>
      <c r="AX697" s="13" t="s">
        <v>72</v>
      </c>
      <c r="AY697" s="229" t="s">
        <v>124</v>
      </c>
    </row>
    <row r="698" s="13" customFormat="1">
      <c r="A698" s="13"/>
      <c r="B698" s="219"/>
      <c r="C698" s="220"/>
      <c r="D698" s="212" t="s">
        <v>137</v>
      </c>
      <c r="E698" s="221" t="s">
        <v>19</v>
      </c>
      <c r="F698" s="222" t="s">
        <v>864</v>
      </c>
      <c r="G698" s="220"/>
      <c r="H698" s="223">
        <v>95.159999999999997</v>
      </c>
      <c r="I698" s="224"/>
      <c r="J698" s="220"/>
      <c r="K698" s="220"/>
      <c r="L698" s="225"/>
      <c r="M698" s="226"/>
      <c r="N698" s="227"/>
      <c r="O698" s="227"/>
      <c r="P698" s="227"/>
      <c r="Q698" s="227"/>
      <c r="R698" s="227"/>
      <c r="S698" s="227"/>
      <c r="T698" s="228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29" t="s">
        <v>137</v>
      </c>
      <c r="AU698" s="229" t="s">
        <v>79</v>
      </c>
      <c r="AV698" s="13" t="s">
        <v>79</v>
      </c>
      <c r="AW698" s="13" t="s">
        <v>33</v>
      </c>
      <c r="AX698" s="13" t="s">
        <v>72</v>
      </c>
      <c r="AY698" s="229" t="s">
        <v>124</v>
      </c>
    </row>
    <row r="699" s="13" customFormat="1">
      <c r="A699" s="13"/>
      <c r="B699" s="219"/>
      <c r="C699" s="220"/>
      <c r="D699" s="212" t="s">
        <v>137</v>
      </c>
      <c r="E699" s="221" t="s">
        <v>19</v>
      </c>
      <c r="F699" s="222" t="s">
        <v>865</v>
      </c>
      <c r="G699" s="220"/>
      <c r="H699" s="223">
        <v>1.24</v>
      </c>
      <c r="I699" s="224"/>
      <c r="J699" s="220"/>
      <c r="K699" s="220"/>
      <c r="L699" s="225"/>
      <c r="M699" s="226"/>
      <c r="N699" s="227"/>
      <c r="O699" s="227"/>
      <c r="P699" s="227"/>
      <c r="Q699" s="227"/>
      <c r="R699" s="227"/>
      <c r="S699" s="227"/>
      <c r="T699" s="228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29" t="s">
        <v>137</v>
      </c>
      <c r="AU699" s="229" t="s">
        <v>79</v>
      </c>
      <c r="AV699" s="13" t="s">
        <v>79</v>
      </c>
      <c r="AW699" s="13" t="s">
        <v>33</v>
      </c>
      <c r="AX699" s="13" t="s">
        <v>72</v>
      </c>
      <c r="AY699" s="229" t="s">
        <v>124</v>
      </c>
    </row>
    <row r="700" s="14" customFormat="1">
      <c r="A700" s="14"/>
      <c r="B700" s="230"/>
      <c r="C700" s="231"/>
      <c r="D700" s="212" t="s">
        <v>137</v>
      </c>
      <c r="E700" s="232" t="s">
        <v>19</v>
      </c>
      <c r="F700" s="233" t="s">
        <v>140</v>
      </c>
      <c r="G700" s="231"/>
      <c r="H700" s="234">
        <v>97.739999999999995</v>
      </c>
      <c r="I700" s="235"/>
      <c r="J700" s="231"/>
      <c r="K700" s="231"/>
      <c r="L700" s="236"/>
      <c r="M700" s="237"/>
      <c r="N700" s="238"/>
      <c r="O700" s="238"/>
      <c r="P700" s="238"/>
      <c r="Q700" s="238"/>
      <c r="R700" s="238"/>
      <c r="S700" s="238"/>
      <c r="T700" s="239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0" t="s">
        <v>137</v>
      </c>
      <c r="AU700" s="240" t="s">
        <v>79</v>
      </c>
      <c r="AV700" s="14" t="s">
        <v>131</v>
      </c>
      <c r="AW700" s="14" t="s">
        <v>33</v>
      </c>
      <c r="AX700" s="14" t="s">
        <v>77</v>
      </c>
      <c r="AY700" s="240" t="s">
        <v>124</v>
      </c>
    </row>
    <row r="701" s="2" customFormat="1" ht="24.15" customHeight="1">
      <c r="A701" s="40"/>
      <c r="B701" s="41"/>
      <c r="C701" s="251" t="s">
        <v>950</v>
      </c>
      <c r="D701" s="251" t="s">
        <v>208</v>
      </c>
      <c r="E701" s="252" t="s">
        <v>951</v>
      </c>
      <c r="F701" s="253" t="s">
        <v>952</v>
      </c>
      <c r="G701" s="254" t="s">
        <v>466</v>
      </c>
      <c r="H701" s="255">
        <v>84</v>
      </c>
      <c r="I701" s="256"/>
      <c r="J701" s="257">
        <f>ROUND(I701*H701,2)</f>
        <v>0</v>
      </c>
      <c r="K701" s="253" t="s">
        <v>130</v>
      </c>
      <c r="L701" s="258"/>
      <c r="M701" s="259" t="s">
        <v>19</v>
      </c>
      <c r="N701" s="260" t="s">
        <v>43</v>
      </c>
      <c r="O701" s="86"/>
      <c r="P701" s="208">
        <f>O701*H701</f>
        <v>0</v>
      </c>
      <c r="Q701" s="208">
        <v>6.0000000000000002E-05</v>
      </c>
      <c r="R701" s="208">
        <f>Q701*H701</f>
        <v>0.0050400000000000002</v>
      </c>
      <c r="S701" s="208">
        <v>0</v>
      </c>
      <c r="T701" s="209">
        <f>S701*H701</f>
        <v>0</v>
      </c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R701" s="210" t="s">
        <v>377</v>
      </c>
      <c r="AT701" s="210" t="s">
        <v>208</v>
      </c>
      <c r="AU701" s="210" t="s">
        <v>79</v>
      </c>
      <c r="AY701" s="19" t="s">
        <v>124</v>
      </c>
      <c r="BE701" s="211">
        <f>IF(N701="základní",J701,0)</f>
        <v>0</v>
      </c>
      <c r="BF701" s="211">
        <f>IF(N701="snížená",J701,0)</f>
        <v>0</v>
      </c>
      <c r="BG701" s="211">
        <f>IF(N701="zákl. přenesená",J701,0)</f>
        <v>0</v>
      </c>
      <c r="BH701" s="211">
        <f>IF(N701="sníž. přenesená",J701,0)</f>
        <v>0</v>
      </c>
      <c r="BI701" s="211">
        <f>IF(N701="nulová",J701,0)</f>
        <v>0</v>
      </c>
      <c r="BJ701" s="19" t="s">
        <v>77</v>
      </c>
      <c r="BK701" s="211">
        <f>ROUND(I701*H701,2)</f>
        <v>0</v>
      </c>
      <c r="BL701" s="19" t="s">
        <v>237</v>
      </c>
      <c r="BM701" s="210" t="s">
        <v>953</v>
      </c>
    </row>
    <row r="702" s="2" customFormat="1">
      <c r="A702" s="40"/>
      <c r="B702" s="41"/>
      <c r="C702" s="42"/>
      <c r="D702" s="212" t="s">
        <v>133</v>
      </c>
      <c r="E702" s="42"/>
      <c r="F702" s="213" t="s">
        <v>952</v>
      </c>
      <c r="G702" s="42"/>
      <c r="H702" s="42"/>
      <c r="I702" s="214"/>
      <c r="J702" s="42"/>
      <c r="K702" s="42"/>
      <c r="L702" s="46"/>
      <c r="M702" s="215"/>
      <c r="N702" s="216"/>
      <c r="O702" s="86"/>
      <c r="P702" s="86"/>
      <c r="Q702" s="86"/>
      <c r="R702" s="86"/>
      <c r="S702" s="86"/>
      <c r="T702" s="87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133</v>
      </c>
      <c r="AU702" s="19" t="s">
        <v>79</v>
      </c>
    </row>
    <row r="703" s="13" customFormat="1">
      <c r="A703" s="13"/>
      <c r="B703" s="219"/>
      <c r="C703" s="220"/>
      <c r="D703" s="212" t="s">
        <v>137</v>
      </c>
      <c r="E703" s="221" t="s">
        <v>19</v>
      </c>
      <c r="F703" s="222" t="s">
        <v>954</v>
      </c>
      <c r="G703" s="220"/>
      <c r="H703" s="223">
        <v>84</v>
      </c>
      <c r="I703" s="224"/>
      <c r="J703" s="220"/>
      <c r="K703" s="220"/>
      <c r="L703" s="225"/>
      <c r="M703" s="226"/>
      <c r="N703" s="227"/>
      <c r="O703" s="227"/>
      <c r="P703" s="227"/>
      <c r="Q703" s="227"/>
      <c r="R703" s="227"/>
      <c r="S703" s="227"/>
      <c r="T703" s="22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29" t="s">
        <v>137</v>
      </c>
      <c r="AU703" s="229" t="s">
        <v>79</v>
      </c>
      <c r="AV703" s="13" t="s">
        <v>79</v>
      </c>
      <c r="AW703" s="13" t="s">
        <v>33</v>
      </c>
      <c r="AX703" s="13" t="s">
        <v>72</v>
      </c>
      <c r="AY703" s="229" t="s">
        <v>124</v>
      </c>
    </row>
    <row r="704" s="14" customFormat="1">
      <c r="A704" s="14"/>
      <c r="B704" s="230"/>
      <c r="C704" s="231"/>
      <c r="D704" s="212" t="s">
        <v>137</v>
      </c>
      <c r="E704" s="232" t="s">
        <v>19</v>
      </c>
      <c r="F704" s="233" t="s">
        <v>140</v>
      </c>
      <c r="G704" s="231"/>
      <c r="H704" s="234">
        <v>84</v>
      </c>
      <c r="I704" s="235"/>
      <c r="J704" s="231"/>
      <c r="K704" s="231"/>
      <c r="L704" s="236"/>
      <c r="M704" s="237"/>
      <c r="N704" s="238"/>
      <c r="O704" s="238"/>
      <c r="P704" s="238"/>
      <c r="Q704" s="238"/>
      <c r="R704" s="238"/>
      <c r="S704" s="238"/>
      <c r="T704" s="239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0" t="s">
        <v>137</v>
      </c>
      <c r="AU704" s="240" t="s">
        <v>79</v>
      </c>
      <c r="AV704" s="14" t="s">
        <v>131</v>
      </c>
      <c r="AW704" s="14" t="s">
        <v>33</v>
      </c>
      <c r="AX704" s="14" t="s">
        <v>77</v>
      </c>
      <c r="AY704" s="240" t="s">
        <v>124</v>
      </c>
    </row>
    <row r="705" s="2" customFormat="1" ht="24.15" customHeight="1">
      <c r="A705" s="40"/>
      <c r="B705" s="41"/>
      <c r="C705" s="199" t="s">
        <v>955</v>
      </c>
      <c r="D705" s="199" t="s">
        <v>126</v>
      </c>
      <c r="E705" s="200" t="s">
        <v>956</v>
      </c>
      <c r="F705" s="201" t="s">
        <v>957</v>
      </c>
      <c r="G705" s="202" t="s">
        <v>689</v>
      </c>
      <c r="H705" s="261"/>
      <c r="I705" s="204"/>
      <c r="J705" s="205">
        <f>ROUND(I705*H705,2)</f>
        <v>0</v>
      </c>
      <c r="K705" s="201" t="s">
        <v>130</v>
      </c>
      <c r="L705" s="46"/>
      <c r="M705" s="206" t="s">
        <v>19</v>
      </c>
      <c r="N705" s="207" t="s">
        <v>43</v>
      </c>
      <c r="O705" s="86"/>
      <c r="P705" s="208">
        <f>O705*H705</f>
        <v>0</v>
      </c>
      <c r="Q705" s="208">
        <v>0</v>
      </c>
      <c r="R705" s="208">
        <f>Q705*H705</f>
        <v>0</v>
      </c>
      <c r="S705" s="208">
        <v>0</v>
      </c>
      <c r="T705" s="209">
        <f>S705*H705</f>
        <v>0</v>
      </c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R705" s="210" t="s">
        <v>237</v>
      </c>
      <c r="AT705" s="210" t="s">
        <v>126</v>
      </c>
      <c r="AU705" s="210" t="s">
        <v>79</v>
      </c>
      <c r="AY705" s="19" t="s">
        <v>124</v>
      </c>
      <c r="BE705" s="211">
        <f>IF(N705="základní",J705,0)</f>
        <v>0</v>
      </c>
      <c r="BF705" s="211">
        <f>IF(N705="snížená",J705,0)</f>
        <v>0</v>
      </c>
      <c r="BG705" s="211">
        <f>IF(N705="zákl. přenesená",J705,0)</f>
        <v>0</v>
      </c>
      <c r="BH705" s="211">
        <f>IF(N705="sníž. přenesená",J705,0)</f>
        <v>0</v>
      </c>
      <c r="BI705" s="211">
        <f>IF(N705="nulová",J705,0)</f>
        <v>0</v>
      </c>
      <c r="BJ705" s="19" t="s">
        <v>77</v>
      </c>
      <c r="BK705" s="211">
        <f>ROUND(I705*H705,2)</f>
        <v>0</v>
      </c>
      <c r="BL705" s="19" t="s">
        <v>237</v>
      </c>
      <c r="BM705" s="210" t="s">
        <v>958</v>
      </c>
    </row>
    <row r="706" s="2" customFormat="1">
      <c r="A706" s="40"/>
      <c r="B706" s="41"/>
      <c r="C706" s="42"/>
      <c r="D706" s="212" t="s">
        <v>133</v>
      </c>
      <c r="E706" s="42"/>
      <c r="F706" s="213" t="s">
        <v>959</v>
      </c>
      <c r="G706" s="42"/>
      <c r="H706" s="42"/>
      <c r="I706" s="214"/>
      <c r="J706" s="42"/>
      <c r="K706" s="42"/>
      <c r="L706" s="46"/>
      <c r="M706" s="215"/>
      <c r="N706" s="216"/>
      <c r="O706" s="86"/>
      <c r="P706" s="86"/>
      <c r="Q706" s="86"/>
      <c r="R706" s="86"/>
      <c r="S706" s="86"/>
      <c r="T706" s="87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T706" s="19" t="s">
        <v>133</v>
      </c>
      <c r="AU706" s="19" t="s">
        <v>79</v>
      </c>
    </row>
    <row r="707" s="2" customFormat="1">
      <c r="A707" s="40"/>
      <c r="B707" s="41"/>
      <c r="C707" s="42"/>
      <c r="D707" s="217" t="s">
        <v>135</v>
      </c>
      <c r="E707" s="42"/>
      <c r="F707" s="218" t="s">
        <v>960</v>
      </c>
      <c r="G707" s="42"/>
      <c r="H707" s="42"/>
      <c r="I707" s="214"/>
      <c r="J707" s="42"/>
      <c r="K707" s="42"/>
      <c r="L707" s="46"/>
      <c r="M707" s="215"/>
      <c r="N707" s="216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135</v>
      </c>
      <c r="AU707" s="19" t="s">
        <v>79</v>
      </c>
    </row>
    <row r="708" s="12" customFormat="1" ht="22.8" customHeight="1">
      <c r="A708" s="12"/>
      <c r="B708" s="183"/>
      <c r="C708" s="184"/>
      <c r="D708" s="185" t="s">
        <v>71</v>
      </c>
      <c r="E708" s="197" t="s">
        <v>961</v>
      </c>
      <c r="F708" s="197" t="s">
        <v>962</v>
      </c>
      <c r="G708" s="184"/>
      <c r="H708" s="184"/>
      <c r="I708" s="187"/>
      <c r="J708" s="198">
        <f>BK708</f>
        <v>0</v>
      </c>
      <c r="K708" s="184"/>
      <c r="L708" s="189"/>
      <c r="M708" s="190"/>
      <c r="N708" s="191"/>
      <c r="O708" s="191"/>
      <c r="P708" s="192">
        <f>SUM(P709:P758)</f>
        <v>0</v>
      </c>
      <c r="Q708" s="191"/>
      <c r="R708" s="192">
        <f>SUM(R709:R758)</f>
        <v>0.23351060000000001</v>
      </c>
      <c r="S708" s="191"/>
      <c r="T708" s="193">
        <f>SUM(T709:T758)</f>
        <v>0.2364</v>
      </c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R708" s="194" t="s">
        <v>79</v>
      </c>
      <c r="AT708" s="195" t="s">
        <v>71</v>
      </c>
      <c r="AU708" s="195" t="s">
        <v>77</v>
      </c>
      <c r="AY708" s="194" t="s">
        <v>124</v>
      </c>
      <c r="BK708" s="196">
        <f>SUM(BK709:BK758)</f>
        <v>0</v>
      </c>
    </row>
    <row r="709" s="2" customFormat="1" ht="24.15" customHeight="1">
      <c r="A709" s="40"/>
      <c r="B709" s="41"/>
      <c r="C709" s="199" t="s">
        <v>963</v>
      </c>
      <c r="D709" s="199" t="s">
        <v>126</v>
      </c>
      <c r="E709" s="200" t="s">
        <v>964</v>
      </c>
      <c r="F709" s="201" t="s">
        <v>965</v>
      </c>
      <c r="G709" s="202" t="s">
        <v>264</v>
      </c>
      <c r="H709" s="203">
        <v>346</v>
      </c>
      <c r="I709" s="204"/>
      <c r="J709" s="205">
        <f>ROUND(I709*H709,2)</f>
        <v>0</v>
      </c>
      <c r="K709" s="201" t="s">
        <v>130</v>
      </c>
      <c r="L709" s="46"/>
      <c r="M709" s="206" t="s">
        <v>19</v>
      </c>
      <c r="N709" s="207" t="s">
        <v>43</v>
      </c>
      <c r="O709" s="86"/>
      <c r="P709" s="208">
        <f>O709*H709</f>
        <v>0</v>
      </c>
      <c r="Q709" s="208">
        <v>6.0000000000000002E-05</v>
      </c>
      <c r="R709" s="208">
        <f>Q709*H709</f>
        <v>0.020760000000000001</v>
      </c>
      <c r="S709" s="208">
        <v>0</v>
      </c>
      <c r="T709" s="209">
        <f>S709*H709</f>
        <v>0</v>
      </c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R709" s="210" t="s">
        <v>237</v>
      </c>
      <c r="AT709" s="210" t="s">
        <v>126</v>
      </c>
      <c r="AU709" s="210" t="s">
        <v>79</v>
      </c>
      <c r="AY709" s="19" t="s">
        <v>124</v>
      </c>
      <c r="BE709" s="211">
        <f>IF(N709="základní",J709,0)</f>
        <v>0</v>
      </c>
      <c r="BF709" s="211">
        <f>IF(N709="snížená",J709,0)</f>
        <v>0</v>
      </c>
      <c r="BG709" s="211">
        <f>IF(N709="zákl. přenesená",J709,0)</f>
        <v>0</v>
      </c>
      <c r="BH709" s="211">
        <f>IF(N709="sníž. přenesená",J709,0)</f>
        <v>0</v>
      </c>
      <c r="BI709" s="211">
        <f>IF(N709="nulová",J709,0)</f>
        <v>0</v>
      </c>
      <c r="BJ709" s="19" t="s">
        <v>77</v>
      </c>
      <c r="BK709" s="211">
        <f>ROUND(I709*H709,2)</f>
        <v>0</v>
      </c>
      <c r="BL709" s="19" t="s">
        <v>237</v>
      </c>
      <c r="BM709" s="210" t="s">
        <v>966</v>
      </c>
    </row>
    <row r="710" s="2" customFormat="1">
      <c r="A710" s="40"/>
      <c r="B710" s="41"/>
      <c r="C710" s="42"/>
      <c r="D710" s="212" t="s">
        <v>133</v>
      </c>
      <c r="E710" s="42"/>
      <c r="F710" s="213" t="s">
        <v>967</v>
      </c>
      <c r="G710" s="42"/>
      <c r="H710" s="42"/>
      <c r="I710" s="214"/>
      <c r="J710" s="42"/>
      <c r="K710" s="42"/>
      <c r="L710" s="46"/>
      <c r="M710" s="215"/>
      <c r="N710" s="216"/>
      <c r="O710" s="86"/>
      <c r="P710" s="86"/>
      <c r="Q710" s="86"/>
      <c r="R710" s="86"/>
      <c r="S710" s="86"/>
      <c r="T710" s="87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T710" s="19" t="s">
        <v>133</v>
      </c>
      <c r="AU710" s="19" t="s">
        <v>79</v>
      </c>
    </row>
    <row r="711" s="2" customFormat="1">
      <c r="A711" s="40"/>
      <c r="B711" s="41"/>
      <c r="C711" s="42"/>
      <c r="D711" s="217" t="s">
        <v>135</v>
      </c>
      <c r="E711" s="42"/>
      <c r="F711" s="218" t="s">
        <v>968</v>
      </c>
      <c r="G711" s="42"/>
      <c r="H711" s="42"/>
      <c r="I711" s="214"/>
      <c r="J711" s="42"/>
      <c r="K711" s="42"/>
      <c r="L711" s="46"/>
      <c r="M711" s="215"/>
      <c r="N711" s="216"/>
      <c r="O711" s="86"/>
      <c r="P711" s="86"/>
      <c r="Q711" s="86"/>
      <c r="R711" s="86"/>
      <c r="S711" s="86"/>
      <c r="T711" s="87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9" t="s">
        <v>135</v>
      </c>
      <c r="AU711" s="19" t="s">
        <v>79</v>
      </c>
    </row>
    <row r="712" s="13" customFormat="1">
      <c r="A712" s="13"/>
      <c r="B712" s="219"/>
      <c r="C712" s="220"/>
      <c r="D712" s="212" t="s">
        <v>137</v>
      </c>
      <c r="E712" s="221" t="s">
        <v>19</v>
      </c>
      <c r="F712" s="222" t="s">
        <v>276</v>
      </c>
      <c r="G712" s="220"/>
      <c r="H712" s="223">
        <v>142.80000000000001</v>
      </c>
      <c r="I712" s="224"/>
      <c r="J712" s="220"/>
      <c r="K712" s="220"/>
      <c r="L712" s="225"/>
      <c r="M712" s="226"/>
      <c r="N712" s="227"/>
      <c r="O712" s="227"/>
      <c r="P712" s="227"/>
      <c r="Q712" s="227"/>
      <c r="R712" s="227"/>
      <c r="S712" s="227"/>
      <c r="T712" s="228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29" t="s">
        <v>137</v>
      </c>
      <c r="AU712" s="229" t="s">
        <v>79</v>
      </c>
      <c r="AV712" s="13" t="s">
        <v>79</v>
      </c>
      <c r="AW712" s="13" t="s">
        <v>33</v>
      </c>
      <c r="AX712" s="13" t="s">
        <v>72</v>
      </c>
      <c r="AY712" s="229" t="s">
        <v>124</v>
      </c>
    </row>
    <row r="713" s="13" customFormat="1">
      <c r="A713" s="13"/>
      <c r="B713" s="219"/>
      <c r="C713" s="220"/>
      <c r="D713" s="212" t="s">
        <v>137</v>
      </c>
      <c r="E713" s="221" t="s">
        <v>19</v>
      </c>
      <c r="F713" s="222" t="s">
        <v>277</v>
      </c>
      <c r="G713" s="220"/>
      <c r="H713" s="223">
        <v>171.59999999999999</v>
      </c>
      <c r="I713" s="224"/>
      <c r="J713" s="220"/>
      <c r="K713" s="220"/>
      <c r="L713" s="225"/>
      <c r="M713" s="226"/>
      <c r="N713" s="227"/>
      <c r="O713" s="227"/>
      <c r="P713" s="227"/>
      <c r="Q713" s="227"/>
      <c r="R713" s="227"/>
      <c r="S713" s="227"/>
      <c r="T713" s="228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29" t="s">
        <v>137</v>
      </c>
      <c r="AU713" s="229" t="s">
        <v>79</v>
      </c>
      <c r="AV713" s="13" t="s">
        <v>79</v>
      </c>
      <c r="AW713" s="13" t="s">
        <v>33</v>
      </c>
      <c r="AX713" s="13" t="s">
        <v>72</v>
      </c>
      <c r="AY713" s="229" t="s">
        <v>124</v>
      </c>
    </row>
    <row r="714" s="13" customFormat="1">
      <c r="A714" s="13"/>
      <c r="B714" s="219"/>
      <c r="C714" s="220"/>
      <c r="D714" s="212" t="s">
        <v>137</v>
      </c>
      <c r="E714" s="221" t="s">
        <v>19</v>
      </c>
      <c r="F714" s="222" t="s">
        <v>278</v>
      </c>
      <c r="G714" s="220"/>
      <c r="H714" s="223">
        <v>6</v>
      </c>
      <c r="I714" s="224"/>
      <c r="J714" s="220"/>
      <c r="K714" s="220"/>
      <c r="L714" s="225"/>
      <c r="M714" s="226"/>
      <c r="N714" s="227"/>
      <c r="O714" s="227"/>
      <c r="P714" s="227"/>
      <c r="Q714" s="227"/>
      <c r="R714" s="227"/>
      <c r="S714" s="227"/>
      <c r="T714" s="228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29" t="s">
        <v>137</v>
      </c>
      <c r="AU714" s="229" t="s">
        <v>79</v>
      </c>
      <c r="AV714" s="13" t="s">
        <v>79</v>
      </c>
      <c r="AW714" s="13" t="s">
        <v>33</v>
      </c>
      <c r="AX714" s="13" t="s">
        <v>72</v>
      </c>
      <c r="AY714" s="229" t="s">
        <v>124</v>
      </c>
    </row>
    <row r="715" s="13" customFormat="1">
      <c r="A715" s="13"/>
      <c r="B715" s="219"/>
      <c r="C715" s="220"/>
      <c r="D715" s="212" t="s">
        <v>137</v>
      </c>
      <c r="E715" s="221" t="s">
        <v>19</v>
      </c>
      <c r="F715" s="222" t="s">
        <v>279</v>
      </c>
      <c r="G715" s="220"/>
      <c r="H715" s="223">
        <v>15.6</v>
      </c>
      <c r="I715" s="224"/>
      <c r="J715" s="220"/>
      <c r="K715" s="220"/>
      <c r="L715" s="225"/>
      <c r="M715" s="226"/>
      <c r="N715" s="227"/>
      <c r="O715" s="227"/>
      <c r="P715" s="227"/>
      <c r="Q715" s="227"/>
      <c r="R715" s="227"/>
      <c r="S715" s="227"/>
      <c r="T715" s="228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29" t="s">
        <v>137</v>
      </c>
      <c r="AU715" s="229" t="s">
        <v>79</v>
      </c>
      <c r="AV715" s="13" t="s">
        <v>79</v>
      </c>
      <c r="AW715" s="13" t="s">
        <v>33</v>
      </c>
      <c r="AX715" s="13" t="s">
        <v>72</v>
      </c>
      <c r="AY715" s="229" t="s">
        <v>124</v>
      </c>
    </row>
    <row r="716" s="13" customFormat="1">
      <c r="A716" s="13"/>
      <c r="B716" s="219"/>
      <c r="C716" s="220"/>
      <c r="D716" s="212" t="s">
        <v>137</v>
      </c>
      <c r="E716" s="221" t="s">
        <v>19</v>
      </c>
      <c r="F716" s="222" t="s">
        <v>280</v>
      </c>
      <c r="G716" s="220"/>
      <c r="H716" s="223">
        <v>10</v>
      </c>
      <c r="I716" s="224"/>
      <c r="J716" s="220"/>
      <c r="K716" s="220"/>
      <c r="L716" s="225"/>
      <c r="M716" s="226"/>
      <c r="N716" s="227"/>
      <c r="O716" s="227"/>
      <c r="P716" s="227"/>
      <c r="Q716" s="227"/>
      <c r="R716" s="227"/>
      <c r="S716" s="227"/>
      <c r="T716" s="228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29" t="s">
        <v>137</v>
      </c>
      <c r="AU716" s="229" t="s">
        <v>79</v>
      </c>
      <c r="AV716" s="13" t="s">
        <v>79</v>
      </c>
      <c r="AW716" s="13" t="s">
        <v>33</v>
      </c>
      <c r="AX716" s="13" t="s">
        <v>72</v>
      </c>
      <c r="AY716" s="229" t="s">
        <v>124</v>
      </c>
    </row>
    <row r="717" s="14" customFormat="1">
      <c r="A717" s="14"/>
      <c r="B717" s="230"/>
      <c r="C717" s="231"/>
      <c r="D717" s="212" t="s">
        <v>137</v>
      </c>
      <c r="E717" s="232" t="s">
        <v>19</v>
      </c>
      <c r="F717" s="233" t="s">
        <v>140</v>
      </c>
      <c r="G717" s="231"/>
      <c r="H717" s="234">
        <v>346</v>
      </c>
      <c r="I717" s="235"/>
      <c r="J717" s="231"/>
      <c r="K717" s="231"/>
      <c r="L717" s="236"/>
      <c r="M717" s="237"/>
      <c r="N717" s="238"/>
      <c r="O717" s="238"/>
      <c r="P717" s="238"/>
      <c r="Q717" s="238"/>
      <c r="R717" s="238"/>
      <c r="S717" s="238"/>
      <c r="T717" s="239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0" t="s">
        <v>137</v>
      </c>
      <c r="AU717" s="240" t="s">
        <v>79</v>
      </c>
      <c r="AV717" s="14" t="s">
        <v>131</v>
      </c>
      <c r="AW717" s="14" t="s">
        <v>33</v>
      </c>
      <c r="AX717" s="14" t="s">
        <v>77</v>
      </c>
      <c r="AY717" s="240" t="s">
        <v>124</v>
      </c>
    </row>
    <row r="718" s="2" customFormat="1" ht="24.15" customHeight="1">
      <c r="A718" s="40"/>
      <c r="B718" s="41"/>
      <c r="C718" s="199" t="s">
        <v>969</v>
      </c>
      <c r="D718" s="199" t="s">
        <v>126</v>
      </c>
      <c r="E718" s="200" t="s">
        <v>970</v>
      </c>
      <c r="F718" s="201" t="s">
        <v>971</v>
      </c>
      <c r="G718" s="202" t="s">
        <v>264</v>
      </c>
      <c r="H718" s="203">
        <v>346</v>
      </c>
      <c r="I718" s="204"/>
      <c r="J718" s="205">
        <f>ROUND(I718*H718,2)</f>
        <v>0</v>
      </c>
      <c r="K718" s="201" t="s">
        <v>130</v>
      </c>
      <c r="L718" s="46"/>
      <c r="M718" s="206" t="s">
        <v>19</v>
      </c>
      <c r="N718" s="207" t="s">
        <v>43</v>
      </c>
      <c r="O718" s="86"/>
      <c r="P718" s="208">
        <f>O718*H718</f>
        <v>0</v>
      </c>
      <c r="Q718" s="208">
        <v>5.0000000000000002E-05</v>
      </c>
      <c r="R718" s="208">
        <f>Q718*H718</f>
        <v>0.017299999999999999</v>
      </c>
      <c r="S718" s="208">
        <v>0</v>
      </c>
      <c r="T718" s="209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0" t="s">
        <v>237</v>
      </c>
      <c r="AT718" s="210" t="s">
        <v>126</v>
      </c>
      <c r="AU718" s="210" t="s">
        <v>79</v>
      </c>
      <c r="AY718" s="19" t="s">
        <v>124</v>
      </c>
      <c r="BE718" s="211">
        <f>IF(N718="základní",J718,0)</f>
        <v>0</v>
      </c>
      <c r="BF718" s="211">
        <f>IF(N718="snížená",J718,0)</f>
        <v>0</v>
      </c>
      <c r="BG718" s="211">
        <f>IF(N718="zákl. přenesená",J718,0)</f>
        <v>0</v>
      </c>
      <c r="BH718" s="211">
        <f>IF(N718="sníž. přenesená",J718,0)</f>
        <v>0</v>
      </c>
      <c r="BI718" s="211">
        <f>IF(N718="nulová",J718,0)</f>
        <v>0</v>
      </c>
      <c r="BJ718" s="19" t="s">
        <v>77</v>
      </c>
      <c r="BK718" s="211">
        <f>ROUND(I718*H718,2)</f>
        <v>0</v>
      </c>
      <c r="BL718" s="19" t="s">
        <v>237</v>
      </c>
      <c r="BM718" s="210" t="s">
        <v>972</v>
      </c>
    </row>
    <row r="719" s="2" customFormat="1">
      <c r="A719" s="40"/>
      <c r="B719" s="41"/>
      <c r="C719" s="42"/>
      <c r="D719" s="212" t="s">
        <v>133</v>
      </c>
      <c r="E719" s="42"/>
      <c r="F719" s="213" t="s">
        <v>973</v>
      </c>
      <c r="G719" s="42"/>
      <c r="H719" s="42"/>
      <c r="I719" s="214"/>
      <c r="J719" s="42"/>
      <c r="K719" s="42"/>
      <c r="L719" s="46"/>
      <c r="M719" s="215"/>
      <c r="N719" s="216"/>
      <c r="O719" s="86"/>
      <c r="P719" s="86"/>
      <c r="Q719" s="86"/>
      <c r="R719" s="86"/>
      <c r="S719" s="86"/>
      <c r="T719" s="87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9" t="s">
        <v>133</v>
      </c>
      <c r="AU719" s="19" t="s">
        <v>79</v>
      </c>
    </row>
    <row r="720" s="2" customFormat="1">
      <c r="A720" s="40"/>
      <c r="B720" s="41"/>
      <c r="C720" s="42"/>
      <c r="D720" s="217" t="s">
        <v>135</v>
      </c>
      <c r="E720" s="42"/>
      <c r="F720" s="218" t="s">
        <v>974</v>
      </c>
      <c r="G720" s="42"/>
      <c r="H720" s="42"/>
      <c r="I720" s="214"/>
      <c r="J720" s="42"/>
      <c r="K720" s="42"/>
      <c r="L720" s="46"/>
      <c r="M720" s="215"/>
      <c r="N720" s="216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135</v>
      </c>
      <c r="AU720" s="19" t="s">
        <v>79</v>
      </c>
    </row>
    <row r="721" s="13" customFormat="1">
      <c r="A721" s="13"/>
      <c r="B721" s="219"/>
      <c r="C721" s="220"/>
      <c r="D721" s="212" t="s">
        <v>137</v>
      </c>
      <c r="E721" s="221" t="s">
        <v>19</v>
      </c>
      <c r="F721" s="222" t="s">
        <v>276</v>
      </c>
      <c r="G721" s="220"/>
      <c r="H721" s="223">
        <v>142.80000000000001</v>
      </c>
      <c r="I721" s="224"/>
      <c r="J721" s="220"/>
      <c r="K721" s="220"/>
      <c r="L721" s="225"/>
      <c r="M721" s="226"/>
      <c r="N721" s="227"/>
      <c r="O721" s="227"/>
      <c r="P721" s="227"/>
      <c r="Q721" s="227"/>
      <c r="R721" s="227"/>
      <c r="S721" s="227"/>
      <c r="T721" s="228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29" t="s">
        <v>137</v>
      </c>
      <c r="AU721" s="229" t="s">
        <v>79</v>
      </c>
      <c r="AV721" s="13" t="s">
        <v>79</v>
      </c>
      <c r="AW721" s="13" t="s">
        <v>33</v>
      </c>
      <c r="AX721" s="13" t="s">
        <v>72</v>
      </c>
      <c r="AY721" s="229" t="s">
        <v>124</v>
      </c>
    </row>
    <row r="722" s="13" customFormat="1">
      <c r="A722" s="13"/>
      <c r="B722" s="219"/>
      <c r="C722" s="220"/>
      <c r="D722" s="212" t="s">
        <v>137</v>
      </c>
      <c r="E722" s="221" t="s">
        <v>19</v>
      </c>
      <c r="F722" s="222" t="s">
        <v>277</v>
      </c>
      <c r="G722" s="220"/>
      <c r="H722" s="223">
        <v>171.59999999999999</v>
      </c>
      <c r="I722" s="224"/>
      <c r="J722" s="220"/>
      <c r="K722" s="220"/>
      <c r="L722" s="225"/>
      <c r="M722" s="226"/>
      <c r="N722" s="227"/>
      <c r="O722" s="227"/>
      <c r="P722" s="227"/>
      <c r="Q722" s="227"/>
      <c r="R722" s="227"/>
      <c r="S722" s="227"/>
      <c r="T722" s="228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29" t="s">
        <v>137</v>
      </c>
      <c r="AU722" s="229" t="s">
        <v>79</v>
      </c>
      <c r="AV722" s="13" t="s">
        <v>79</v>
      </c>
      <c r="AW722" s="13" t="s">
        <v>33</v>
      </c>
      <c r="AX722" s="13" t="s">
        <v>72</v>
      </c>
      <c r="AY722" s="229" t="s">
        <v>124</v>
      </c>
    </row>
    <row r="723" s="13" customFormat="1">
      <c r="A723" s="13"/>
      <c r="B723" s="219"/>
      <c r="C723" s="220"/>
      <c r="D723" s="212" t="s">
        <v>137</v>
      </c>
      <c r="E723" s="221" t="s">
        <v>19</v>
      </c>
      <c r="F723" s="222" t="s">
        <v>278</v>
      </c>
      <c r="G723" s="220"/>
      <c r="H723" s="223">
        <v>6</v>
      </c>
      <c r="I723" s="224"/>
      <c r="J723" s="220"/>
      <c r="K723" s="220"/>
      <c r="L723" s="225"/>
      <c r="M723" s="226"/>
      <c r="N723" s="227"/>
      <c r="O723" s="227"/>
      <c r="P723" s="227"/>
      <c r="Q723" s="227"/>
      <c r="R723" s="227"/>
      <c r="S723" s="227"/>
      <c r="T723" s="228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29" t="s">
        <v>137</v>
      </c>
      <c r="AU723" s="229" t="s">
        <v>79</v>
      </c>
      <c r="AV723" s="13" t="s">
        <v>79</v>
      </c>
      <c r="AW723" s="13" t="s">
        <v>33</v>
      </c>
      <c r="AX723" s="13" t="s">
        <v>72</v>
      </c>
      <c r="AY723" s="229" t="s">
        <v>124</v>
      </c>
    </row>
    <row r="724" s="13" customFormat="1">
      <c r="A724" s="13"/>
      <c r="B724" s="219"/>
      <c r="C724" s="220"/>
      <c r="D724" s="212" t="s">
        <v>137</v>
      </c>
      <c r="E724" s="221" t="s">
        <v>19</v>
      </c>
      <c r="F724" s="222" t="s">
        <v>279</v>
      </c>
      <c r="G724" s="220"/>
      <c r="H724" s="223">
        <v>15.6</v>
      </c>
      <c r="I724" s="224"/>
      <c r="J724" s="220"/>
      <c r="K724" s="220"/>
      <c r="L724" s="225"/>
      <c r="M724" s="226"/>
      <c r="N724" s="227"/>
      <c r="O724" s="227"/>
      <c r="P724" s="227"/>
      <c r="Q724" s="227"/>
      <c r="R724" s="227"/>
      <c r="S724" s="227"/>
      <c r="T724" s="228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29" t="s">
        <v>137</v>
      </c>
      <c r="AU724" s="229" t="s">
        <v>79</v>
      </c>
      <c r="AV724" s="13" t="s">
        <v>79</v>
      </c>
      <c r="AW724" s="13" t="s">
        <v>33</v>
      </c>
      <c r="AX724" s="13" t="s">
        <v>72</v>
      </c>
      <c r="AY724" s="229" t="s">
        <v>124</v>
      </c>
    </row>
    <row r="725" s="13" customFormat="1">
      <c r="A725" s="13"/>
      <c r="B725" s="219"/>
      <c r="C725" s="220"/>
      <c r="D725" s="212" t="s">
        <v>137</v>
      </c>
      <c r="E725" s="221" t="s">
        <v>19</v>
      </c>
      <c r="F725" s="222" t="s">
        <v>280</v>
      </c>
      <c r="G725" s="220"/>
      <c r="H725" s="223">
        <v>10</v>
      </c>
      <c r="I725" s="224"/>
      <c r="J725" s="220"/>
      <c r="K725" s="220"/>
      <c r="L725" s="225"/>
      <c r="M725" s="226"/>
      <c r="N725" s="227"/>
      <c r="O725" s="227"/>
      <c r="P725" s="227"/>
      <c r="Q725" s="227"/>
      <c r="R725" s="227"/>
      <c r="S725" s="227"/>
      <c r="T725" s="228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29" t="s">
        <v>137</v>
      </c>
      <c r="AU725" s="229" t="s">
        <v>79</v>
      </c>
      <c r="AV725" s="13" t="s">
        <v>79</v>
      </c>
      <c r="AW725" s="13" t="s">
        <v>33</v>
      </c>
      <c r="AX725" s="13" t="s">
        <v>72</v>
      </c>
      <c r="AY725" s="229" t="s">
        <v>124</v>
      </c>
    </row>
    <row r="726" s="14" customFormat="1">
      <c r="A726" s="14"/>
      <c r="B726" s="230"/>
      <c r="C726" s="231"/>
      <c r="D726" s="212" t="s">
        <v>137</v>
      </c>
      <c r="E726" s="232" t="s">
        <v>19</v>
      </c>
      <c r="F726" s="233" t="s">
        <v>140</v>
      </c>
      <c r="G726" s="231"/>
      <c r="H726" s="234">
        <v>346</v>
      </c>
      <c r="I726" s="235"/>
      <c r="J726" s="231"/>
      <c r="K726" s="231"/>
      <c r="L726" s="236"/>
      <c r="M726" s="237"/>
      <c r="N726" s="238"/>
      <c r="O726" s="238"/>
      <c r="P726" s="238"/>
      <c r="Q726" s="238"/>
      <c r="R726" s="238"/>
      <c r="S726" s="238"/>
      <c r="T726" s="239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40" t="s">
        <v>137</v>
      </c>
      <c r="AU726" s="240" t="s">
        <v>79</v>
      </c>
      <c r="AV726" s="14" t="s">
        <v>131</v>
      </c>
      <c r="AW726" s="14" t="s">
        <v>33</v>
      </c>
      <c r="AX726" s="14" t="s">
        <v>77</v>
      </c>
      <c r="AY726" s="240" t="s">
        <v>124</v>
      </c>
    </row>
    <row r="727" s="2" customFormat="1" ht="24.15" customHeight="1">
      <c r="A727" s="40"/>
      <c r="B727" s="41"/>
      <c r="C727" s="199" t="s">
        <v>975</v>
      </c>
      <c r="D727" s="199" t="s">
        <v>126</v>
      </c>
      <c r="E727" s="200" t="s">
        <v>976</v>
      </c>
      <c r="F727" s="201" t="s">
        <v>977</v>
      </c>
      <c r="G727" s="202" t="s">
        <v>466</v>
      </c>
      <c r="H727" s="203">
        <v>3</v>
      </c>
      <c r="I727" s="204"/>
      <c r="J727" s="205">
        <f>ROUND(I727*H727,2)</f>
        <v>0</v>
      </c>
      <c r="K727" s="201" t="s">
        <v>130</v>
      </c>
      <c r="L727" s="46"/>
      <c r="M727" s="206" t="s">
        <v>19</v>
      </c>
      <c r="N727" s="207" t="s">
        <v>43</v>
      </c>
      <c r="O727" s="86"/>
      <c r="P727" s="208">
        <f>O727*H727</f>
        <v>0</v>
      </c>
      <c r="Q727" s="208">
        <v>0</v>
      </c>
      <c r="R727" s="208">
        <f>Q727*H727</f>
        <v>0</v>
      </c>
      <c r="S727" s="208">
        <v>0</v>
      </c>
      <c r="T727" s="209">
        <f>S727*H727</f>
        <v>0</v>
      </c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R727" s="210" t="s">
        <v>237</v>
      </c>
      <c r="AT727" s="210" t="s">
        <v>126</v>
      </c>
      <c r="AU727" s="210" t="s">
        <v>79</v>
      </c>
      <c r="AY727" s="19" t="s">
        <v>124</v>
      </c>
      <c r="BE727" s="211">
        <f>IF(N727="základní",J727,0)</f>
        <v>0</v>
      </c>
      <c r="BF727" s="211">
        <f>IF(N727="snížená",J727,0)</f>
        <v>0</v>
      </c>
      <c r="BG727" s="211">
        <f>IF(N727="zákl. přenesená",J727,0)</f>
        <v>0</v>
      </c>
      <c r="BH727" s="211">
        <f>IF(N727="sníž. přenesená",J727,0)</f>
        <v>0</v>
      </c>
      <c r="BI727" s="211">
        <f>IF(N727="nulová",J727,0)</f>
        <v>0</v>
      </c>
      <c r="BJ727" s="19" t="s">
        <v>77</v>
      </c>
      <c r="BK727" s="211">
        <f>ROUND(I727*H727,2)</f>
        <v>0</v>
      </c>
      <c r="BL727" s="19" t="s">
        <v>237</v>
      </c>
      <c r="BM727" s="210" t="s">
        <v>978</v>
      </c>
    </row>
    <row r="728" s="2" customFormat="1">
      <c r="A728" s="40"/>
      <c r="B728" s="41"/>
      <c r="C728" s="42"/>
      <c r="D728" s="212" t="s">
        <v>133</v>
      </c>
      <c r="E728" s="42"/>
      <c r="F728" s="213" t="s">
        <v>977</v>
      </c>
      <c r="G728" s="42"/>
      <c r="H728" s="42"/>
      <c r="I728" s="214"/>
      <c r="J728" s="42"/>
      <c r="K728" s="42"/>
      <c r="L728" s="46"/>
      <c r="M728" s="215"/>
      <c r="N728" s="216"/>
      <c r="O728" s="86"/>
      <c r="P728" s="86"/>
      <c r="Q728" s="86"/>
      <c r="R728" s="86"/>
      <c r="S728" s="86"/>
      <c r="T728" s="87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T728" s="19" t="s">
        <v>133</v>
      </c>
      <c r="AU728" s="19" t="s">
        <v>79</v>
      </c>
    </row>
    <row r="729" s="2" customFormat="1">
      <c r="A729" s="40"/>
      <c r="B729" s="41"/>
      <c r="C729" s="42"/>
      <c r="D729" s="217" t="s">
        <v>135</v>
      </c>
      <c r="E729" s="42"/>
      <c r="F729" s="218" t="s">
        <v>979</v>
      </c>
      <c r="G729" s="42"/>
      <c r="H729" s="42"/>
      <c r="I729" s="214"/>
      <c r="J729" s="42"/>
      <c r="K729" s="42"/>
      <c r="L729" s="46"/>
      <c r="M729" s="215"/>
      <c r="N729" s="216"/>
      <c r="O729" s="86"/>
      <c r="P729" s="86"/>
      <c r="Q729" s="86"/>
      <c r="R729" s="86"/>
      <c r="S729" s="86"/>
      <c r="T729" s="87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T729" s="19" t="s">
        <v>135</v>
      </c>
      <c r="AU729" s="19" t="s">
        <v>79</v>
      </c>
    </row>
    <row r="730" s="2" customFormat="1" ht="24.15" customHeight="1">
      <c r="A730" s="40"/>
      <c r="B730" s="41"/>
      <c r="C730" s="251" t="s">
        <v>980</v>
      </c>
      <c r="D730" s="251" t="s">
        <v>208</v>
      </c>
      <c r="E730" s="252" t="s">
        <v>981</v>
      </c>
      <c r="F730" s="253" t="s">
        <v>982</v>
      </c>
      <c r="G730" s="254" t="s">
        <v>129</v>
      </c>
      <c r="H730" s="255">
        <v>6.2999999999999998</v>
      </c>
      <c r="I730" s="256"/>
      <c r="J730" s="257">
        <f>ROUND(I730*H730,2)</f>
        <v>0</v>
      </c>
      <c r="K730" s="253" t="s">
        <v>130</v>
      </c>
      <c r="L730" s="258"/>
      <c r="M730" s="259" t="s">
        <v>19</v>
      </c>
      <c r="N730" s="260" t="s">
        <v>43</v>
      </c>
      <c r="O730" s="86"/>
      <c r="P730" s="208">
        <f>O730*H730</f>
        <v>0</v>
      </c>
      <c r="Q730" s="208">
        <v>0.024230000000000002</v>
      </c>
      <c r="R730" s="208">
        <f>Q730*H730</f>
        <v>0.15264900000000001</v>
      </c>
      <c r="S730" s="208">
        <v>0</v>
      </c>
      <c r="T730" s="209">
        <f>S730*H730</f>
        <v>0</v>
      </c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10" t="s">
        <v>377</v>
      </c>
      <c r="AT730" s="210" t="s">
        <v>208</v>
      </c>
      <c r="AU730" s="210" t="s">
        <v>79</v>
      </c>
      <c r="AY730" s="19" t="s">
        <v>124</v>
      </c>
      <c r="BE730" s="211">
        <f>IF(N730="základní",J730,0)</f>
        <v>0</v>
      </c>
      <c r="BF730" s="211">
        <f>IF(N730="snížená",J730,0)</f>
        <v>0</v>
      </c>
      <c r="BG730" s="211">
        <f>IF(N730="zákl. přenesená",J730,0)</f>
        <v>0</v>
      </c>
      <c r="BH730" s="211">
        <f>IF(N730="sníž. přenesená",J730,0)</f>
        <v>0</v>
      </c>
      <c r="BI730" s="211">
        <f>IF(N730="nulová",J730,0)</f>
        <v>0</v>
      </c>
      <c r="BJ730" s="19" t="s">
        <v>77</v>
      </c>
      <c r="BK730" s="211">
        <f>ROUND(I730*H730,2)</f>
        <v>0</v>
      </c>
      <c r="BL730" s="19" t="s">
        <v>237</v>
      </c>
      <c r="BM730" s="210" t="s">
        <v>983</v>
      </c>
    </row>
    <row r="731" s="2" customFormat="1">
      <c r="A731" s="40"/>
      <c r="B731" s="41"/>
      <c r="C731" s="42"/>
      <c r="D731" s="212" t="s">
        <v>133</v>
      </c>
      <c r="E731" s="42"/>
      <c r="F731" s="213" t="s">
        <v>982</v>
      </c>
      <c r="G731" s="42"/>
      <c r="H731" s="42"/>
      <c r="I731" s="214"/>
      <c r="J731" s="42"/>
      <c r="K731" s="42"/>
      <c r="L731" s="46"/>
      <c r="M731" s="215"/>
      <c r="N731" s="216"/>
      <c r="O731" s="86"/>
      <c r="P731" s="86"/>
      <c r="Q731" s="86"/>
      <c r="R731" s="86"/>
      <c r="S731" s="86"/>
      <c r="T731" s="87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T731" s="19" t="s">
        <v>133</v>
      </c>
      <c r="AU731" s="19" t="s">
        <v>79</v>
      </c>
    </row>
    <row r="732" s="13" customFormat="1">
      <c r="A732" s="13"/>
      <c r="B732" s="219"/>
      <c r="C732" s="220"/>
      <c r="D732" s="212" t="s">
        <v>137</v>
      </c>
      <c r="E732" s="221" t="s">
        <v>19</v>
      </c>
      <c r="F732" s="222" t="s">
        <v>598</v>
      </c>
      <c r="G732" s="220"/>
      <c r="H732" s="223">
        <v>6.2999999999999998</v>
      </c>
      <c r="I732" s="224"/>
      <c r="J732" s="220"/>
      <c r="K732" s="220"/>
      <c r="L732" s="225"/>
      <c r="M732" s="226"/>
      <c r="N732" s="227"/>
      <c r="O732" s="227"/>
      <c r="P732" s="227"/>
      <c r="Q732" s="227"/>
      <c r="R732" s="227"/>
      <c r="S732" s="227"/>
      <c r="T732" s="228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29" t="s">
        <v>137</v>
      </c>
      <c r="AU732" s="229" t="s">
        <v>79</v>
      </c>
      <c r="AV732" s="13" t="s">
        <v>79</v>
      </c>
      <c r="AW732" s="13" t="s">
        <v>33</v>
      </c>
      <c r="AX732" s="13" t="s">
        <v>72</v>
      </c>
      <c r="AY732" s="229" t="s">
        <v>124</v>
      </c>
    </row>
    <row r="733" s="14" customFormat="1">
      <c r="A733" s="14"/>
      <c r="B733" s="230"/>
      <c r="C733" s="231"/>
      <c r="D733" s="212" t="s">
        <v>137</v>
      </c>
      <c r="E733" s="232" t="s">
        <v>19</v>
      </c>
      <c r="F733" s="233" t="s">
        <v>140</v>
      </c>
      <c r="G733" s="231"/>
      <c r="H733" s="234">
        <v>6.2999999999999998</v>
      </c>
      <c r="I733" s="235"/>
      <c r="J733" s="231"/>
      <c r="K733" s="231"/>
      <c r="L733" s="236"/>
      <c r="M733" s="237"/>
      <c r="N733" s="238"/>
      <c r="O733" s="238"/>
      <c r="P733" s="238"/>
      <c r="Q733" s="238"/>
      <c r="R733" s="238"/>
      <c r="S733" s="238"/>
      <c r="T733" s="239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0" t="s">
        <v>137</v>
      </c>
      <c r="AU733" s="240" t="s">
        <v>79</v>
      </c>
      <c r="AV733" s="14" t="s">
        <v>131</v>
      </c>
      <c r="AW733" s="14" t="s">
        <v>33</v>
      </c>
      <c r="AX733" s="14" t="s">
        <v>77</v>
      </c>
      <c r="AY733" s="240" t="s">
        <v>124</v>
      </c>
    </row>
    <row r="734" s="2" customFormat="1" ht="16.5" customHeight="1">
      <c r="A734" s="40"/>
      <c r="B734" s="41"/>
      <c r="C734" s="199" t="s">
        <v>984</v>
      </c>
      <c r="D734" s="199" t="s">
        <v>126</v>
      </c>
      <c r="E734" s="200" t="s">
        <v>985</v>
      </c>
      <c r="F734" s="201" t="s">
        <v>986</v>
      </c>
      <c r="G734" s="202" t="s">
        <v>129</v>
      </c>
      <c r="H734" s="203">
        <v>4.3200000000000003</v>
      </c>
      <c r="I734" s="204"/>
      <c r="J734" s="205">
        <f>ROUND(I734*H734,2)</f>
        <v>0</v>
      </c>
      <c r="K734" s="201" t="s">
        <v>130</v>
      </c>
      <c r="L734" s="46"/>
      <c r="M734" s="206" t="s">
        <v>19</v>
      </c>
      <c r="N734" s="207" t="s">
        <v>43</v>
      </c>
      <c r="O734" s="86"/>
      <c r="P734" s="208">
        <f>O734*H734</f>
        <v>0</v>
      </c>
      <c r="Q734" s="208">
        <v>0</v>
      </c>
      <c r="R734" s="208">
        <f>Q734*H734</f>
        <v>0</v>
      </c>
      <c r="S734" s="208">
        <v>0.02</v>
      </c>
      <c r="T734" s="209">
        <f>S734*H734</f>
        <v>0.086400000000000005</v>
      </c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R734" s="210" t="s">
        <v>237</v>
      </c>
      <c r="AT734" s="210" t="s">
        <v>126</v>
      </c>
      <c r="AU734" s="210" t="s">
        <v>79</v>
      </c>
      <c r="AY734" s="19" t="s">
        <v>124</v>
      </c>
      <c r="BE734" s="211">
        <f>IF(N734="základní",J734,0)</f>
        <v>0</v>
      </c>
      <c r="BF734" s="211">
        <f>IF(N734="snížená",J734,0)</f>
        <v>0</v>
      </c>
      <c r="BG734" s="211">
        <f>IF(N734="zákl. přenesená",J734,0)</f>
        <v>0</v>
      </c>
      <c r="BH734" s="211">
        <f>IF(N734="sníž. přenesená",J734,0)</f>
        <v>0</v>
      </c>
      <c r="BI734" s="211">
        <f>IF(N734="nulová",J734,0)</f>
        <v>0</v>
      </c>
      <c r="BJ734" s="19" t="s">
        <v>77</v>
      </c>
      <c r="BK734" s="211">
        <f>ROUND(I734*H734,2)</f>
        <v>0</v>
      </c>
      <c r="BL734" s="19" t="s">
        <v>237</v>
      </c>
      <c r="BM734" s="210" t="s">
        <v>987</v>
      </c>
    </row>
    <row r="735" s="2" customFormat="1">
      <c r="A735" s="40"/>
      <c r="B735" s="41"/>
      <c r="C735" s="42"/>
      <c r="D735" s="212" t="s">
        <v>133</v>
      </c>
      <c r="E735" s="42"/>
      <c r="F735" s="213" t="s">
        <v>986</v>
      </c>
      <c r="G735" s="42"/>
      <c r="H735" s="42"/>
      <c r="I735" s="214"/>
      <c r="J735" s="42"/>
      <c r="K735" s="42"/>
      <c r="L735" s="46"/>
      <c r="M735" s="215"/>
      <c r="N735" s="216"/>
      <c r="O735" s="86"/>
      <c r="P735" s="86"/>
      <c r="Q735" s="86"/>
      <c r="R735" s="86"/>
      <c r="S735" s="86"/>
      <c r="T735" s="87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133</v>
      </c>
      <c r="AU735" s="19" t="s">
        <v>79</v>
      </c>
    </row>
    <row r="736" s="2" customFormat="1">
      <c r="A736" s="40"/>
      <c r="B736" s="41"/>
      <c r="C736" s="42"/>
      <c r="D736" s="217" t="s">
        <v>135</v>
      </c>
      <c r="E736" s="42"/>
      <c r="F736" s="218" t="s">
        <v>988</v>
      </c>
      <c r="G736" s="42"/>
      <c r="H736" s="42"/>
      <c r="I736" s="214"/>
      <c r="J736" s="42"/>
      <c r="K736" s="42"/>
      <c r="L736" s="46"/>
      <c r="M736" s="215"/>
      <c r="N736" s="216"/>
      <c r="O736" s="86"/>
      <c r="P736" s="86"/>
      <c r="Q736" s="86"/>
      <c r="R736" s="86"/>
      <c r="S736" s="86"/>
      <c r="T736" s="87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T736" s="19" t="s">
        <v>135</v>
      </c>
      <c r="AU736" s="19" t="s">
        <v>79</v>
      </c>
    </row>
    <row r="737" s="13" customFormat="1">
      <c r="A737" s="13"/>
      <c r="B737" s="219"/>
      <c r="C737" s="220"/>
      <c r="D737" s="212" t="s">
        <v>137</v>
      </c>
      <c r="E737" s="221" t="s">
        <v>19</v>
      </c>
      <c r="F737" s="222" t="s">
        <v>605</v>
      </c>
      <c r="G737" s="220"/>
      <c r="H737" s="223">
        <v>4.3200000000000003</v>
      </c>
      <c r="I737" s="224"/>
      <c r="J737" s="220"/>
      <c r="K737" s="220"/>
      <c r="L737" s="225"/>
      <c r="M737" s="226"/>
      <c r="N737" s="227"/>
      <c r="O737" s="227"/>
      <c r="P737" s="227"/>
      <c r="Q737" s="227"/>
      <c r="R737" s="227"/>
      <c r="S737" s="227"/>
      <c r="T737" s="228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29" t="s">
        <v>137</v>
      </c>
      <c r="AU737" s="229" t="s">
        <v>79</v>
      </c>
      <c r="AV737" s="13" t="s">
        <v>79</v>
      </c>
      <c r="AW737" s="13" t="s">
        <v>33</v>
      </c>
      <c r="AX737" s="13" t="s">
        <v>77</v>
      </c>
      <c r="AY737" s="229" t="s">
        <v>124</v>
      </c>
    </row>
    <row r="738" s="2" customFormat="1" ht="16.5" customHeight="1">
      <c r="A738" s="40"/>
      <c r="B738" s="41"/>
      <c r="C738" s="199" t="s">
        <v>989</v>
      </c>
      <c r="D738" s="199" t="s">
        <v>126</v>
      </c>
      <c r="E738" s="200" t="s">
        <v>990</v>
      </c>
      <c r="F738" s="201" t="s">
        <v>991</v>
      </c>
      <c r="G738" s="202" t="s">
        <v>129</v>
      </c>
      <c r="H738" s="203">
        <v>4.3200000000000003</v>
      </c>
      <c r="I738" s="204"/>
      <c r="J738" s="205">
        <f>ROUND(I738*H738,2)</f>
        <v>0</v>
      </c>
      <c r="K738" s="201" t="s">
        <v>130</v>
      </c>
      <c r="L738" s="46"/>
      <c r="M738" s="206" t="s">
        <v>19</v>
      </c>
      <c r="N738" s="207" t="s">
        <v>43</v>
      </c>
      <c r="O738" s="86"/>
      <c r="P738" s="208">
        <f>O738*H738</f>
        <v>0</v>
      </c>
      <c r="Q738" s="208">
        <v>0.00038000000000000002</v>
      </c>
      <c r="R738" s="208">
        <f>Q738*H738</f>
        <v>0.0016416000000000002</v>
      </c>
      <c r="S738" s="208">
        <v>0</v>
      </c>
      <c r="T738" s="209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10" t="s">
        <v>237</v>
      </c>
      <c r="AT738" s="210" t="s">
        <v>126</v>
      </c>
      <c r="AU738" s="210" t="s">
        <v>79</v>
      </c>
      <c r="AY738" s="19" t="s">
        <v>124</v>
      </c>
      <c r="BE738" s="211">
        <f>IF(N738="základní",J738,0)</f>
        <v>0</v>
      </c>
      <c r="BF738" s="211">
        <f>IF(N738="snížená",J738,0)</f>
        <v>0</v>
      </c>
      <c r="BG738" s="211">
        <f>IF(N738="zákl. přenesená",J738,0)</f>
        <v>0</v>
      </c>
      <c r="BH738" s="211">
        <f>IF(N738="sníž. přenesená",J738,0)</f>
        <v>0</v>
      </c>
      <c r="BI738" s="211">
        <f>IF(N738="nulová",J738,0)</f>
        <v>0</v>
      </c>
      <c r="BJ738" s="19" t="s">
        <v>77</v>
      </c>
      <c r="BK738" s="211">
        <f>ROUND(I738*H738,2)</f>
        <v>0</v>
      </c>
      <c r="BL738" s="19" t="s">
        <v>237</v>
      </c>
      <c r="BM738" s="210" t="s">
        <v>992</v>
      </c>
    </row>
    <row r="739" s="2" customFormat="1">
      <c r="A739" s="40"/>
      <c r="B739" s="41"/>
      <c r="C739" s="42"/>
      <c r="D739" s="212" t="s">
        <v>133</v>
      </c>
      <c r="E739" s="42"/>
      <c r="F739" s="213" t="s">
        <v>993</v>
      </c>
      <c r="G739" s="42"/>
      <c r="H739" s="42"/>
      <c r="I739" s="214"/>
      <c r="J739" s="42"/>
      <c r="K739" s="42"/>
      <c r="L739" s="46"/>
      <c r="M739" s="215"/>
      <c r="N739" s="216"/>
      <c r="O739" s="86"/>
      <c r="P739" s="86"/>
      <c r="Q739" s="86"/>
      <c r="R739" s="86"/>
      <c r="S739" s="86"/>
      <c r="T739" s="87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133</v>
      </c>
      <c r="AU739" s="19" t="s">
        <v>79</v>
      </c>
    </row>
    <row r="740" s="2" customFormat="1">
      <c r="A740" s="40"/>
      <c r="B740" s="41"/>
      <c r="C740" s="42"/>
      <c r="D740" s="217" t="s">
        <v>135</v>
      </c>
      <c r="E740" s="42"/>
      <c r="F740" s="218" t="s">
        <v>994</v>
      </c>
      <c r="G740" s="42"/>
      <c r="H740" s="42"/>
      <c r="I740" s="214"/>
      <c r="J740" s="42"/>
      <c r="K740" s="42"/>
      <c r="L740" s="46"/>
      <c r="M740" s="215"/>
      <c r="N740" s="216"/>
      <c r="O740" s="86"/>
      <c r="P740" s="86"/>
      <c r="Q740" s="86"/>
      <c r="R740" s="86"/>
      <c r="S740" s="86"/>
      <c r="T740" s="87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19" t="s">
        <v>135</v>
      </c>
      <c r="AU740" s="19" t="s">
        <v>79</v>
      </c>
    </row>
    <row r="741" s="2" customFormat="1" ht="16.5" customHeight="1">
      <c r="A741" s="40"/>
      <c r="B741" s="41"/>
      <c r="C741" s="199" t="s">
        <v>995</v>
      </c>
      <c r="D741" s="199" t="s">
        <v>126</v>
      </c>
      <c r="E741" s="200" t="s">
        <v>996</v>
      </c>
      <c r="F741" s="201" t="s">
        <v>997</v>
      </c>
      <c r="G741" s="202" t="s">
        <v>466</v>
      </c>
      <c r="H741" s="203">
        <v>2</v>
      </c>
      <c r="I741" s="204"/>
      <c r="J741" s="205">
        <f>ROUND(I741*H741,2)</f>
        <v>0</v>
      </c>
      <c r="K741" s="201" t="s">
        <v>130</v>
      </c>
      <c r="L741" s="46"/>
      <c r="M741" s="206" t="s">
        <v>19</v>
      </c>
      <c r="N741" s="207" t="s">
        <v>43</v>
      </c>
      <c r="O741" s="86"/>
      <c r="P741" s="208">
        <f>O741*H741</f>
        <v>0</v>
      </c>
      <c r="Q741" s="208">
        <v>0.00033</v>
      </c>
      <c r="R741" s="208">
        <f>Q741*H741</f>
        <v>0.00066</v>
      </c>
      <c r="S741" s="208">
        <v>0</v>
      </c>
      <c r="T741" s="209">
        <f>S741*H741</f>
        <v>0</v>
      </c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R741" s="210" t="s">
        <v>237</v>
      </c>
      <c r="AT741" s="210" t="s">
        <v>126</v>
      </c>
      <c r="AU741" s="210" t="s">
        <v>79</v>
      </c>
      <c r="AY741" s="19" t="s">
        <v>124</v>
      </c>
      <c r="BE741" s="211">
        <f>IF(N741="základní",J741,0)</f>
        <v>0</v>
      </c>
      <c r="BF741" s="211">
        <f>IF(N741="snížená",J741,0)</f>
        <v>0</v>
      </c>
      <c r="BG741" s="211">
        <f>IF(N741="zákl. přenesená",J741,0)</f>
        <v>0</v>
      </c>
      <c r="BH741" s="211">
        <f>IF(N741="sníž. přenesená",J741,0)</f>
        <v>0</v>
      </c>
      <c r="BI741" s="211">
        <f>IF(N741="nulová",J741,0)</f>
        <v>0</v>
      </c>
      <c r="BJ741" s="19" t="s">
        <v>77</v>
      </c>
      <c r="BK741" s="211">
        <f>ROUND(I741*H741,2)</f>
        <v>0</v>
      </c>
      <c r="BL741" s="19" t="s">
        <v>237</v>
      </c>
      <c r="BM741" s="210" t="s">
        <v>998</v>
      </c>
    </row>
    <row r="742" s="2" customFormat="1">
      <c r="A742" s="40"/>
      <c r="B742" s="41"/>
      <c r="C742" s="42"/>
      <c r="D742" s="212" t="s">
        <v>133</v>
      </c>
      <c r="E742" s="42"/>
      <c r="F742" s="213" t="s">
        <v>999</v>
      </c>
      <c r="G742" s="42"/>
      <c r="H742" s="42"/>
      <c r="I742" s="214"/>
      <c r="J742" s="42"/>
      <c r="K742" s="42"/>
      <c r="L742" s="46"/>
      <c r="M742" s="215"/>
      <c r="N742" s="216"/>
      <c r="O742" s="86"/>
      <c r="P742" s="86"/>
      <c r="Q742" s="86"/>
      <c r="R742" s="86"/>
      <c r="S742" s="86"/>
      <c r="T742" s="87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T742" s="19" t="s">
        <v>133</v>
      </c>
      <c r="AU742" s="19" t="s">
        <v>79</v>
      </c>
    </row>
    <row r="743" s="2" customFormat="1">
      <c r="A743" s="40"/>
      <c r="B743" s="41"/>
      <c r="C743" s="42"/>
      <c r="D743" s="217" t="s">
        <v>135</v>
      </c>
      <c r="E743" s="42"/>
      <c r="F743" s="218" t="s">
        <v>1000</v>
      </c>
      <c r="G743" s="42"/>
      <c r="H743" s="42"/>
      <c r="I743" s="214"/>
      <c r="J743" s="42"/>
      <c r="K743" s="42"/>
      <c r="L743" s="46"/>
      <c r="M743" s="215"/>
      <c r="N743" s="216"/>
      <c r="O743" s="86"/>
      <c r="P743" s="86"/>
      <c r="Q743" s="86"/>
      <c r="R743" s="86"/>
      <c r="S743" s="86"/>
      <c r="T743" s="87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T743" s="19" t="s">
        <v>135</v>
      </c>
      <c r="AU743" s="19" t="s">
        <v>79</v>
      </c>
    </row>
    <row r="744" s="2" customFormat="1" ht="44.25" customHeight="1">
      <c r="A744" s="40"/>
      <c r="B744" s="41"/>
      <c r="C744" s="251" t="s">
        <v>1001</v>
      </c>
      <c r="D744" s="251" t="s">
        <v>208</v>
      </c>
      <c r="E744" s="252" t="s">
        <v>1002</v>
      </c>
      <c r="F744" s="253" t="s">
        <v>1003</v>
      </c>
      <c r="G744" s="254" t="s">
        <v>466</v>
      </c>
      <c r="H744" s="255">
        <v>1</v>
      </c>
      <c r="I744" s="256"/>
      <c r="J744" s="257">
        <f>ROUND(I744*H744,2)</f>
        <v>0</v>
      </c>
      <c r="K744" s="253" t="s">
        <v>477</v>
      </c>
      <c r="L744" s="258"/>
      <c r="M744" s="259" t="s">
        <v>19</v>
      </c>
      <c r="N744" s="260" t="s">
        <v>43</v>
      </c>
      <c r="O744" s="86"/>
      <c r="P744" s="208">
        <f>O744*H744</f>
        <v>0</v>
      </c>
      <c r="Q744" s="208">
        <v>0.014999999999999999</v>
      </c>
      <c r="R744" s="208">
        <f>Q744*H744</f>
        <v>0.014999999999999999</v>
      </c>
      <c r="S744" s="208">
        <v>0</v>
      </c>
      <c r="T744" s="209">
        <f>S744*H744</f>
        <v>0</v>
      </c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R744" s="210" t="s">
        <v>377</v>
      </c>
      <c r="AT744" s="210" t="s">
        <v>208</v>
      </c>
      <c r="AU744" s="210" t="s">
        <v>79</v>
      </c>
      <c r="AY744" s="19" t="s">
        <v>124</v>
      </c>
      <c r="BE744" s="211">
        <f>IF(N744="základní",J744,0)</f>
        <v>0</v>
      </c>
      <c r="BF744" s="211">
        <f>IF(N744="snížená",J744,0)</f>
        <v>0</v>
      </c>
      <c r="BG744" s="211">
        <f>IF(N744="zákl. přenesená",J744,0)</f>
        <v>0</v>
      </c>
      <c r="BH744" s="211">
        <f>IF(N744="sníž. přenesená",J744,0)</f>
        <v>0</v>
      </c>
      <c r="BI744" s="211">
        <f>IF(N744="nulová",J744,0)</f>
        <v>0</v>
      </c>
      <c r="BJ744" s="19" t="s">
        <v>77</v>
      </c>
      <c r="BK744" s="211">
        <f>ROUND(I744*H744,2)</f>
        <v>0</v>
      </c>
      <c r="BL744" s="19" t="s">
        <v>237</v>
      </c>
      <c r="BM744" s="210" t="s">
        <v>1004</v>
      </c>
    </row>
    <row r="745" s="2" customFormat="1">
      <c r="A745" s="40"/>
      <c r="B745" s="41"/>
      <c r="C745" s="42"/>
      <c r="D745" s="212" t="s">
        <v>133</v>
      </c>
      <c r="E745" s="42"/>
      <c r="F745" s="213" t="s">
        <v>1003</v>
      </c>
      <c r="G745" s="42"/>
      <c r="H745" s="42"/>
      <c r="I745" s="214"/>
      <c r="J745" s="42"/>
      <c r="K745" s="42"/>
      <c r="L745" s="46"/>
      <c r="M745" s="215"/>
      <c r="N745" s="216"/>
      <c r="O745" s="86"/>
      <c r="P745" s="86"/>
      <c r="Q745" s="86"/>
      <c r="R745" s="86"/>
      <c r="S745" s="86"/>
      <c r="T745" s="87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T745" s="19" t="s">
        <v>133</v>
      </c>
      <c r="AU745" s="19" t="s">
        <v>79</v>
      </c>
    </row>
    <row r="746" s="13" customFormat="1">
      <c r="A746" s="13"/>
      <c r="B746" s="219"/>
      <c r="C746" s="220"/>
      <c r="D746" s="212" t="s">
        <v>137</v>
      </c>
      <c r="E746" s="221" t="s">
        <v>19</v>
      </c>
      <c r="F746" s="222" t="s">
        <v>1005</v>
      </c>
      <c r="G746" s="220"/>
      <c r="H746" s="223">
        <v>1</v>
      </c>
      <c r="I746" s="224"/>
      <c r="J746" s="220"/>
      <c r="K746" s="220"/>
      <c r="L746" s="225"/>
      <c r="M746" s="226"/>
      <c r="N746" s="227"/>
      <c r="O746" s="227"/>
      <c r="P746" s="227"/>
      <c r="Q746" s="227"/>
      <c r="R746" s="227"/>
      <c r="S746" s="227"/>
      <c r="T746" s="228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29" t="s">
        <v>137</v>
      </c>
      <c r="AU746" s="229" t="s">
        <v>79</v>
      </c>
      <c r="AV746" s="13" t="s">
        <v>79</v>
      </c>
      <c r="AW746" s="13" t="s">
        <v>33</v>
      </c>
      <c r="AX746" s="13" t="s">
        <v>77</v>
      </c>
      <c r="AY746" s="229" t="s">
        <v>124</v>
      </c>
    </row>
    <row r="747" s="2" customFormat="1" ht="44.25" customHeight="1">
      <c r="A747" s="40"/>
      <c r="B747" s="41"/>
      <c r="C747" s="251" t="s">
        <v>1006</v>
      </c>
      <c r="D747" s="251" t="s">
        <v>208</v>
      </c>
      <c r="E747" s="252" t="s">
        <v>1007</v>
      </c>
      <c r="F747" s="253" t="s">
        <v>1008</v>
      </c>
      <c r="G747" s="254" t="s">
        <v>466</v>
      </c>
      <c r="H747" s="255">
        <v>1</v>
      </c>
      <c r="I747" s="256"/>
      <c r="J747" s="257">
        <f>ROUND(I747*H747,2)</f>
        <v>0</v>
      </c>
      <c r="K747" s="253" t="s">
        <v>477</v>
      </c>
      <c r="L747" s="258"/>
      <c r="M747" s="259" t="s">
        <v>19</v>
      </c>
      <c r="N747" s="260" t="s">
        <v>43</v>
      </c>
      <c r="O747" s="86"/>
      <c r="P747" s="208">
        <f>O747*H747</f>
        <v>0</v>
      </c>
      <c r="Q747" s="208">
        <v>0.014999999999999999</v>
      </c>
      <c r="R747" s="208">
        <f>Q747*H747</f>
        <v>0.014999999999999999</v>
      </c>
      <c r="S747" s="208">
        <v>0</v>
      </c>
      <c r="T747" s="209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10" t="s">
        <v>377</v>
      </c>
      <c r="AT747" s="210" t="s">
        <v>208</v>
      </c>
      <c r="AU747" s="210" t="s">
        <v>79</v>
      </c>
      <c r="AY747" s="19" t="s">
        <v>124</v>
      </c>
      <c r="BE747" s="211">
        <f>IF(N747="základní",J747,0)</f>
        <v>0</v>
      </c>
      <c r="BF747" s="211">
        <f>IF(N747="snížená",J747,0)</f>
        <v>0</v>
      </c>
      <c r="BG747" s="211">
        <f>IF(N747="zákl. přenesená",J747,0)</f>
        <v>0</v>
      </c>
      <c r="BH747" s="211">
        <f>IF(N747="sníž. přenesená",J747,0)</f>
        <v>0</v>
      </c>
      <c r="BI747" s="211">
        <f>IF(N747="nulová",J747,0)</f>
        <v>0</v>
      </c>
      <c r="BJ747" s="19" t="s">
        <v>77</v>
      </c>
      <c r="BK747" s="211">
        <f>ROUND(I747*H747,2)</f>
        <v>0</v>
      </c>
      <c r="BL747" s="19" t="s">
        <v>237</v>
      </c>
      <c r="BM747" s="210" t="s">
        <v>1009</v>
      </c>
    </row>
    <row r="748" s="2" customFormat="1">
      <c r="A748" s="40"/>
      <c r="B748" s="41"/>
      <c r="C748" s="42"/>
      <c r="D748" s="212" t="s">
        <v>133</v>
      </c>
      <c r="E748" s="42"/>
      <c r="F748" s="213" t="s">
        <v>1008</v>
      </c>
      <c r="G748" s="42"/>
      <c r="H748" s="42"/>
      <c r="I748" s="214"/>
      <c r="J748" s="42"/>
      <c r="K748" s="42"/>
      <c r="L748" s="46"/>
      <c r="M748" s="215"/>
      <c r="N748" s="216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133</v>
      </c>
      <c r="AU748" s="19" t="s">
        <v>79</v>
      </c>
    </row>
    <row r="749" s="13" customFormat="1">
      <c r="A749" s="13"/>
      <c r="B749" s="219"/>
      <c r="C749" s="220"/>
      <c r="D749" s="212" t="s">
        <v>137</v>
      </c>
      <c r="E749" s="221" t="s">
        <v>19</v>
      </c>
      <c r="F749" s="222" t="s">
        <v>1010</v>
      </c>
      <c r="G749" s="220"/>
      <c r="H749" s="223">
        <v>1</v>
      </c>
      <c r="I749" s="224"/>
      <c r="J749" s="220"/>
      <c r="K749" s="220"/>
      <c r="L749" s="225"/>
      <c r="M749" s="226"/>
      <c r="N749" s="227"/>
      <c r="O749" s="227"/>
      <c r="P749" s="227"/>
      <c r="Q749" s="227"/>
      <c r="R749" s="227"/>
      <c r="S749" s="227"/>
      <c r="T749" s="228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29" t="s">
        <v>137</v>
      </c>
      <c r="AU749" s="229" t="s">
        <v>79</v>
      </c>
      <c r="AV749" s="13" t="s">
        <v>79</v>
      </c>
      <c r="AW749" s="13" t="s">
        <v>33</v>
      </c>
      <c r="AX749" s="13" t="s">
        <v>77</v>
      </c>
      <c r="AY749" s="229" t="s">
        <v>124</v>
      </c>
    </row>
    <row r="750" s="2" customFormat="1" ht="24.15" customHeight="1">
      <c r="A750" s="40"/>
      <c r="B750" s="41"/>
      <c r="C750" s="199" t="s">
        <v>1011</v>
      </c>
      <c r="D750" s="199" t="s">
        <v>126</v>
      </c>
      <c r="E750" s="200" t="s">
        <v>1012</v>
      </c>
      <c r="F750" s="201" t="s">
        <v>1013</v>
      </c>
      <c r="G750" s="202" t="s">
        <v>676</v>
      </c>
      <c r="H750" s="203">
        <v>150</v>
      </c>
      <c r="I750" s="204"/>
      <c r="J750" s="205">
        <f>ROUND(I750*H750,2)</f>
        <v>0</v>
      </c>
      <c r="K750" s="201" t="s">
        <v>130</v>
      </c>
      <c r="L750" s="46"/>
      <c r="M750" s="206" t="s">
        <v>19</v>
      </c>
      <c r="N750" s="207" t="s">
        <v>43</v>
      </c>
      <c r="O750" s="86"/>
      <c r="P750" s="208">
        <f>O750*H750</f>
        <v>0</v>
      </c>
      <c r="Q750" s="208">
        <v>6.9999999999999994E-05</v>
      </c>
      <c r="R750" s="208">
        <f>Q750*H750</f>
        <v>0.010499999999999999</v>
      </c>
      <c r="S750" s="208">
        <v>0</v>
      </c>
      <c r="T750" s="209">
        <f>S750*H750</f>
        <v>0</v>
      </c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R750" s="210" t="s">
        <v>237</v>
      </c>
      <c r="AT750" s="210" t="s">
        <v>126</v>
      </c>
      <c r="AU750" s="210" t="s">
        <v>79</v>
      </c>
      <c r="AY750" s="19" t="s">
        <v>124</v>
      </c>
      <c r="BE750" s="211">
        <f>IF(N750="základní",J750,0)</f>
        <v>0</v>
      </c>
      <c r="BF750" s="211">
        <f>IF(N750="snížená",J750,0)</f>
        <v>0</v>
      </c>
      <c r="BG750" s="211">
        <f>IF(N750="zákl. přenesená",J750,0)</f>
        <v>0</v>
      </c>
      <c r="BH750" s="211">
        <f>IF(N750="sníž. přenesená",J750,0)</f>
        <v>0</v>
      </c>
      <c r="BI750" s="211">
        <f>IF(N750="nulová",J750,0)</f>
        <v>0</v>
      </c>
      <c r="BJ750" s="19" t="s">
        <v>77</v>
      </c>
      <c r="BK750" s="211">
        <f>ROUND(I750*H750,2)</f>
        <v>0</v>
      </c>
      <c r="BL750" s="19" t="s">
        <v>237</v>
      </c>
      <c r="BM750" s="210" t="s">
        <v>1014</v>
      </c>
    </row>
    <row r="751" s="2" customFormat="1">
      <c r="A751" s="40"/>
      <c r="B751" s="41"/>
      <c r="C751" s="42"/>
      <c r="D751" s="212" t="s">
        <v>133</v>
      </c>
      <c r="E751" s="42"/>
      <c r="F751" s="213" t="s">
        <v>1015</v>
      </c>
      <c r="G751" s="42"/>
      <c r="H751" s="42"/>
      <c r="I751" s="214"/>
      <c r="J751" s="42"/>
      <c r="K751" s="42"/>
      <c r="L751" s="46"/>
      <c r="M751" s="215"/>
      <c r="N751" s="216"/>
      <c r="O751" s="86"/>
      <c r="P751" s="86"/>
      <c r="Q751" s="86"/>
      <c r="R751" s="86"/>
      <c r="S751" s="86"/>
      <c r="T751" s="87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T751" s="19" t="s">
        <v>133</v>
      </c>
      <c r="AU751" s="19" t="s">
        <v>79</v>
      </c>
    </row>
    <row r="752" s="2" customFormat="1">
      <c r="A752" s="40"/>
      <c r="B752" s="41"/>
      <c r="C752" s="42"/>
      <c r="D752" s="217" t="s">
        <v>135</v>
      </c>
      <c r="E752" s="42"/>
      <c r="F752" s="218" t="s">
        <v>1016</v>
      </c>
      <c r="G752" s="42"/>
      <c r="H752" s="42"/>
      <c r="I752" s="214"/>
      <c r="J752" s="42"/>
      <c r="K752" s="42"/>
      <c r="L752" s="46"/>
      <c r="M752" s="215"/>
      <c r="N752" s="216"/>
      <c r="O752" s="86"/>
      <c r="P752" s="86"/>
      <c r="Q752" s="86"/>
      <c r="R752" s="86"/>
      <c r="S752" s="86"/>
      <c r="T752" s="87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T752" s="19" t="s">
        <v>135</v>
      </c>
      <c r="AU752" s="19" t="s">
        <v>79</v>
      </c>
    </row>
    <row r="753" s="2" customFormat="1" ht="24.15" customHeight="1">
      <c r="A753" s="40"/>
      <c r="B753" s="41"/>
      <c r="C753" s="199" t="s">
        <v>1017</v>
      </c>
      <c r="D753" s="199" t="s">
        <v>126</v>
      </c>
      <c r="E753" s="200" t="s">
        <v>1018</v>
      </c>
      <c r="F753" s="201" t="s">
        <v>1019</v>
      </c>
      <c r="G753" s="202" t="s">
        <v>676</v>
      </c>
      <c r="H753" s="203">
        <v>150</v>
      </c>
      <c r="I753" s="204"/>
      <c r="J753" s="205">
        <f>ROUND(I753*H753,2)</f>
        <v>0</v>
      </c>
      <c r="K753" s="201" t="s">
        <v>130</v>
      </c>
      <c r="L753" s="46"/>
      <c r="M753" s="206" t="s">
        <v>19</v>
      </c>
      <c r="N753" s="207" t="s">
        <v>43</v>
      </c>
      <c r="O753" s="86"/>
      <c r="P753" s="208">
        <f>O753*H753</f>
        <v>0</v>
      </c>
      <c r="Q753" s="208">
        <v>0</v>
      </c>
      <c r="R753" s="208">
        <f>Q753*H753</f>
        <v>0</v>
      </c>
      <c r="S753" s="208">
        <v>0.001</v>
      </c>
      <c r="T753" s="209">
        <f>S753*H753</f>
        <v>0.14999999999999999</v>
      </c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R753" s="210" t="s">
        <v>237</v>
      </c>
      <c r="AT753" s="210" t="s">
        <v>126</v>
      </c>
      <c r="AU753" s="210" t="s">
        <v>79</v>
      </c>
      <c r="AY753" s="19" t="s">
        <v>124</v>
      </c>
      <c r="BE753" s="211">
        <f>IF(N753="základní",J753,0)</f>
        <v>0</v>
      </c>
      <c r="BF753" s="211">
        <f>IF(N753="snížená",J753,0)</f>
        <v>0</v>
      </c>
      <c r="BG753" s="211">
        <f>IF(N753="zákl. přenesená",J753,0)</f>
        <v>0</v>
      </c>
      <c r="BH753" s="211">
        <f>IF(N753="sníž. přenesená",J753,0)</f>
        <v>0</v>
      </c>
      <c r="BI753" s="211">
        <f>IF(N753="nulová",J753,0)</f>
        <v>0</v>
      </c>
      <c r="BJ753" s="19" t="s">
        <v>77</v>
      </c>
      <c r="BK753" s="211">
        <f>ROUND(I753*H753,2)</f>
        <v>0</v>
      </c>
      <c r="BL753" s="19" t="s">
        <v>237</v>
      </c>
      <c r="BM753" s="210" t="s">
        <v>1020</v>
      </c>
    </row>
    <row r="754" s="2" customFormat="1">
      <c r="A754" s="40"/>
      <c r="B754" s="41"/>
      <c r="C754" s="42"/>
      <c r="D754" s="212" t="s">
        <v>133</v>
      </c>
      <c r="E754" s="42"/>
      <c r="F754" s="213" t="s">
        <v>1021</v>
      </c>
      <c r="G754" s="42"/>
      <c r="H754" s="42"/>
      <c r="I754" s="214"/>
      <c r="J754" s="42"/>
      <c r="K754" s="42"/>
      <c r="L754" s="46"/>
      <c r="M754" s="215"/>
      <c r="N754" s="216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133</v>
      </c>
      <c r="AU754" s="19" t="s">
        <v>79</v>
      </c>
    </row>
    <row r="755" s="2" customFormat="1">
      <c r="A755" s="40"/>
      <c r="B755" s="41"/>
      <c r="C755" s="42"/>
      <c r="D755" s="217" t="s">
        <v>135</v>
      </c>
      <c r="E755" s="42"/>
      <c r="F755" s="218" t="s">
        <v>1022</v>
      </c>
      <c r="G755" s="42"/>
      <c r="H755" s="42"/>
      <c r="I755" s="214"/>
      <c r="J755" s="42"/>
      <c r="K755" s="42"/>
      <c r="L755" s="46"/>
      <c r="M755" s="215"/>
      <c r="N755" s="216"/>
      <c r="O755" s="86"/>
      <c r="P755" s="86"/>
      <c r="Q755" s="86"/>
      <c r="R755" s="86"/>
      <c r="S755" s="86"/>
      <c r="T755" s="87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T755" s="19" t="s">
        <v>135</v>
      </c>
      <c r="AU755" s="19" t="s">
        <v>79</v>
      </c>
    </row>
    <row r="756" s="2" customFormat="1" ht="33" customHeight="1">
      <c r="A756" s="40"/>
      <c r="B756" s="41"/>
      <c r="C756" s="199" t="s">
        <v>1023</v>
      </c>
      <c r="D756" s="199" t="s">
        <v>126</v>
      </c>
      <c r="E756" s="200" t="s">
        <v>1024</v>
      </c>
      <c r="F756" s="201" t="s">
        <v>1025</v>
      </c>
      <c r="G756" s="202" t="s">
        <v>689</v>
      </c>
      <c r="H756" s="261"/>
      <c r="I756" s="204"/>
      <c r="J756" s="205">
        <f>ROUND(I756*H756,2)</f>
        <v>0</v>
      </c>
      <c r="K756" s="201" t="s">
        <v>130</v>
      </c>
      <c r="L756" s="46"/>
      <c r="M756" s="206" t="s">
        <v>19</v>
      </c>
      <c r="N756" s="207" t="s">
        <v>43</v>
      </c>
      <c r="O756" s="86"/>
      <c r="P756" s="208">
        <f>O756*H756</f>
        <v>0</v>
      </c>
      <c r="Q756" s="208">
        <v>0</v>
      </c>
      <c r="R756" s="208">
        <f>Q756*H756</f>
        <v>0</v>
      </c>
      <c r="S756" s="208">
        <v>0</v>
      </c>
      <c r="T756" s="209">
        <f>S756*H756</f>
        <v>0</v>
      </c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R756" s="210" t="s">
        <v>237</v>
      </c>
      <c r="AT756" s="210" t="s">
        <v>126</v>
      </c>
      <c r="AU756" s="210" t="s">
        <v>79</v>
      </c>
      <c r="AY756" s="19" t="s">
        <v>124</v>
      </c>
      <c r="BE756" s="211">
        <f>IF(N756="základní",J756,0)</f>
        <v>0</v>
      </c>
      <c r="BF756" s="211">
        <f>IF(N756="snížená",J756,0)</f>
        <v>0</v>
      </c>
      <c r="BG756" s="211">
        <f>IF(N756="zákl. přenesená",J756,0)</f>
        <v>0</v>
      </c>
      <c r="BH756" s="211">
        <f>IF(N756="sníž. přenesená",J756,0)</f>
        <v>0</v>
      </c>
      <c r="BI756" s="211">
        <f>IF(N756="nulová",J756,0)</f>
        <v>0</v>
      </c>
      <c r="BJ756" s="19" t="s">
        <v>77</v>
      </c>
      <c r="BK756" s="211">
        <f>ROUND(I756*H756,2)</f>
        <v>0</v>
      </c>
      <c r="BL756" s="19" t="s">
        <v>237</v>
      </c>
      <c r="BM756" s="210" t="s">
        <v>1026</v>
      </c>
    </row>
    <row r="757" s="2" customFormat="1">
      <c r="A757" s="40"/>
      <c r="B757" s="41"/>
      <c r="C757" s="42"/>
      <c r="D757" s="212" t="s">
        <v>133</v>
      </c>
      <c r="E757" s="42"/>
      <c r="F757" s="213" t="s">
        <v>1027</v>
      </c>
      <c r="G757" s="42"/>
      <c r="H757" s="42"/>
      <c r="I757" s="214"/>
      <c r="J757" s="42"/>
      <c r="K757" s="42"/>
      <c r="L757" s="46"/>
      <c r="M757" s="215"/>
      <c r="N757" s="216"/>
      <c r="O757" s="86"/>
      <c r="P757" s="86"/>
      <c r="Q757" s="86"/>
      <c r="R757" s="86"/>
      <c r="S757" s="86"/>
      <c r="T757" s="87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T757" s="19" t="s">
        <v>133</v>
      </c>
      <c r="AU757" s="19" t="s">
        <v>79</v>
      </c>
    </row>
    <row r="758" s="2" customFormat="1">
      <c r="A758" s="40"/>
      <c r="B758" s="41"/>
      <c r="C758" s="42"/>
      <c r="D758" s="217" t="s">
        <v>135</v>
      </c>
      <c r="E758" s="42"/>
      <c r="F758" s="218" t="s">
        <v>1028</v>
      </c>
      <c r="G758" s="42"/>
      <c r="H758" s="42"/>
      <c r="I758" s="214"/>
      <c r="J758" s="42"/>
      <c r="K758" s="42"/>
      <c r="L758" s="46"/>
      <c r="M758" s="215"/>
      <c r="N758" s="216"/>
      <c r="O758" s="86"/>
      <c r="P758" s="86"/>
      <c r="Q758" s="86"/>
      <c r="R758" s="86"/>
      <c r="S758" s="86"/>
      <c r="T758" s="87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T758" s="19" t="s">
        <v>135</v>
      </c>
      <c r="AU758" s="19" t="s">
        <v>79</v>
      </c>
    </row>
    <row r="759" s="12" customFormat="1" ht="22.8" customHeight="1">
      <c r="A759" s="12"/>
      <c r="B759" s="183"/>
      <c r="C759" s="184"/>
      <c r="D759" s="185" t="s">
        <v>71</v>
      </c>
      <c r="E759" s="197" t="s">
        <v>1029</v>
      </c>
      <c r="F759" s="197" t="s">
        <v>1030</v>
      </c>
      <c r="G759" s="184"/>
      <c r="H759" s="184"/>
      <c r="I759" s="187"/>
      <c r="J759" s="198">
        <f>BK759</f>
        <v>0</v>
      </c>
      <c r="K759" s="184"/>
      <c r="L759" s="189"/>
      <c r="M759" s="190"/>
      <c r="N759" s="191"/>
      <c r="O759" s="191"/>
      <c r="P759" s="192">
        <f>SUM(P760:P774)</f>
        <v>0</v>
      </c>
      <c r="Q759" s="191"/>
      <c r="R759" s="192">
        <f>SUM(R760:R774)</f>
        <v>0.0024191999999999998</v>
      </c>
      <c r="S759" s="191"/>
      <c r="T759" s="193">
        <f>SUM(T760:T774)</f>
        <v>0</v>
      </c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R759" s="194" t="s">
        <v>79</v>
      </c>
      <c r="AT759" s="195" t="s">
        <v>71</v>
      </c>
      <c r="AU759" s="195" t="s">
        <v>77</v>
      </c>
      <c r="AY759" s="194" t="s">
        <v>124</v>
      </c>
      <c r="BK759" s="196">
        <f>SUM(BK760:BK774)</f>
        <v>0</v>
      </c>
    </row>
    <row r="760" s="2" customFormat="1" ht="24.15" customHeight="1">
      <c r="A760" s="40"/>
      <c r="B760" s="41"/>
      <c r="C760" s="199" t="s">
        <v>1031</v>
      </c>
      <c r="D760" s="199" t="s">
        <v>126</v>
      </c>
      <c r="E760" s="200" t="s">
        <v>1032</v>
      </c>
      <c r="F760" s="201" t="s">
        <v>1033</v>
      </c>
      <c r="G760" s="202" t="s">
        <v>129</v>
      </c>
      <c r="H760" s="203">
        <v>4.3200000000000003</v>
      </c>
      <c r="I760" s="204"/>
      <c r="J760" s="205">
        <f>ROUND(I760*H760,2)</f>
        <v>0</v>
      </c>
      <c r="K760" s="201" t="s">
        <v>130</v>
      </c>
      <c r="L760" s="46"/>
      <c r="M760" s="206" t="s">
        <v>19</v>
      </c>
      <c r="N760" s="207" t="s">
        <v>43</v>
      </c>
      <c r="O760" s="86"/>
      <c r="P760" s="208">
        <f>O760*H760</f>
        <v>0</v>
      </c>
      <c r="Q760" s="208">
        <v>6.9999999999999994E-05</v>
      </c>
      <c r="R760" s="208">
        <f>Q760*H760</f>
        <v>0.00030239999999999998</v>
      </c>
      <c r="S760" s="208">
        <v>0</v>
      </c>
      <c r="T760" s="209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10" t="s">
        <v>237</v>
      </c>
      <c r="AT760" s="210" t="s">
        <v>126</v>
      </c>
      <c r="AU760" s="210" t="s">
        <v>79</v>
      </c>
      <c r="AY760" s="19" t="s">
        <v>124</v>
      </c>
      <c r="BE760" s="211">
        <f>IF(N760="základní",J760,0)</f>
        <v>0</v>
      </c>
      <c r="BF760" s="211">
        <f>IF(N760="snížená",J760,0)</f>
        <v>0</v>
      </c>
      <c r="BG760" s="211">
        <f>IF(N760="zákl. přenesená",J760,0)</f>
        <v>0</v>
      </c>
      <c r="BH760" s="211">
        <f>IF(N760="sníž. přenesená",J760,0)</f>
        <v>0</v>
      </c>
      <c r="BI760" s="211">
        <f>IF(N760="nulová",J760,0)</f>
        <v>0</v>
      </c>
      <c r="BJ760" s="19" t="s">
        <v>77</v>
      </c>
      <c r="BK760" s="211">
        <f>ROUND(I760*H760,2)</f>
        <v>0</v>
      </c>
      <c r="BL760" s="19" t="s">
        <v>237</v>
      </c>
      <c r="BM760" s="210" t="s">
        <v>1034</v>
      </c>
    </row>
    <row r="761" s="2" customFormat="1">
      <c r="A761" s="40"/>
      <c r="B761" s="41"/>
      <c r="C761" s="42"/>
      <c r="D761" s="212" t="s">
        <v>133</v>
      </c>
      <c r="E761" s="42"/>
      <c r="F761" s="213" t="s">
        <v>1035</v>
      </c>
      <c r="G761" s="42"/>
      <c r="H761" s="42"/>
      <c r="I761" s="214"/>
      <c r="J761" s="42"/>
      <c r="K761" s="42"/>
      <c r="L761" s="46"/>
      <c r="M761" s="215"/>
      <c r="N761" s="216"/>
      <c r="O761" s="86"/>
      <c r="P761" s="86"/>
      <c r="Q761" s="86"/>
      <c r="R761" s="86"/>
      <c r="S761" s="86"/>
      <c r="T761" s="87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19" t="s">
        <v>133</v>
      </c>
      <c r="AU761" s="19" t="s">
        <v>79</v>
      </c>
    </row>
    <row r="762" s="2" customFormat="1">
      <c r="A762" s="40"/>
      <c r="B762" s="41"/>
      <c r="C762" s="42"/>
      <c r="D762" s="217" t="s">
        <v>135</v>
      </c>
      <c r="E762" s="42"/>
      <c r="F762" s="218" t="s">
        <v>1036</v>
      </c>
      <c r="G762" s="42"/>
      <c r="H762" s="42"/>
      <c r="I762" s="214"/>
      <c r="J762" s="42"/>
      <c r="K762" s="42"/>
      <c r="L762" s="46"/>
      <c r="M762" s="215"/>
      <c r="N762" s="216"/>
      <c r="O762" s="86"/>
      <c r="P762" s="86"/>
      <c r="Q762" s="86"/>
      <c r="R762" s="86"/>
      <c r="S762" s="86"/>
      <c r="T762" s="87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T762" s="19" t="s">
        <v>135</v>
      </c>
      <c r="AU762" s="19" t="s">
        <v>79</v>
      </c>
    </row>
    <row r="763" s="2" customFormat="1" ht="24.15" customHeight="1">
      <c r="A763" s="40"/>
      <c r="B763" s="41"/>
      <c r="C763" s="199" t="s">
        <v>1037</v>
      </c>
      <c r="D763" s="199" t="s">
        <v>126</v>
      </c>
      <c r="E763" s="200" t="s">
        <v>1038</v>
      </c>
      <c r="F763" s="201" t="s">
        <v>1039</v>
      </c>
      <c r="G763" s="202" t="s">
        <v>129</v>
      </c>
      <c r="H763" s="203">
        <v>4.3200000000000003</v>
      </c>
      <c r="I763" s="204"/>
      <c r="J763" s="205">
        <f>ROUND(I763*H763,2)</f>
        <v>0</v>
      </c>
      <c r="K763" s="201" t="s">
        <v>130</v>
      </c>
      <c r="L763" s="46"/>
      <c r="M763" s="206" t="s">
        <v>19</v>
      </c>
      <c r="N763" s="207" t="s">
        <v>43</v>
      </c>
      <c r="O763" s="86"/>
      <c r="P763" s="208">
        <f>O763*H763</f>
        <v>0</v>
      </c>
      <c r="Q763" s="208">
        <v>0.00011</v>
      </c>
      <c r="R763" s="208">
        <f>Q763*H763</f>
        <v>0.00047520000000000006</v>
      </c>
      <c r="S763" s="208">
        <v>0</v>
      </c>
      <c r="T763" s="209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10" t="s">
        <v>237</v>
      </c>
      <c r="AT763" s="210" t="s">
        <v>126</v>
      </c>
      <c r="AU763" s="210" t="s">
        <v>79</v>
      </c>
      <c r="AY763" s="19" t="s">
        <v>124</v>
      </c>
      <c r="BE763" s="211">
        <f>IF(N763="základní",J763,0)</f>
        <v>0</v>
      </c>
      <c r="BF763" s="211">
        <f>IF(N763="snížená",J763,0)</f>
        <v>0</v>
      </c>
      <c r="BG763" s="211">
        <f>IF(N763="zákl. přenesená",J763,0)</f>
        <v>0</v>
      </c>
      <c r="BH763" s="211">
        <f>IF(N763="sníž. přenesená",J763,0)</f>
        <v>0</v>
      </c>
      <c r="BI763" s="211">
        <f>IF(N763="nulová",J763,0)</f>
        <v>0</v>
      </c>
      <c r="BJ763" s="19" t="s">
        <v>77</v>
      </c>
      <c r="BK763" s="211">
        <f>ROUND(I763*H763,2)</f>
        <v>0</v>
      </c>
      <c r="BL763" s="19" t="s">
        <v>237</v>
      </c>
      <c r="BM763" s="210" t="s">
        <v>1040</v>
      </c>
    </row>
    <row r="764" s="2" customFormat="1">
      <c r="A764" s="40"/>
      <c r="B764" s="41"/>
      <c r="C764" s="42"/>
      <c r="D764" s="212" t="s">
        <v>133</v>
      </c>
      <c r="E764" s="42"/>
      <c r="F764" s="213" t="s">
        <v>1041</v>
      </c>
      <c r="G764" s="42"/>
      <c r="H764" s="42"/>
      <c r="I764" s="214"/>
      <c r="J764" s="42"/>
      <c r="K764" s="42"/>
      <c r="L764" s="46"/>
      <c r="M764" s="215"/>
      <c r="N764" s="216"/>
      <c r="O764" s="86"/>
      <c r="P764" s="86"/>
      <c r="Q764" s="86"/>
      <c r="R764" s="86"/>
      <c r="S764" s="86"/>
      <c r="T764" s="87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9" t="s">
        <v>133</v>
      </c>
      <c r="AU764" s="19" t="s">
        <v>79</v>
      </c>
    </row>
    <row r="765" s="2" customFormat="1">
      <c r="A765" s="40"/>
      <c r="B765" s="41"/>
      <c r="C765" s="42"/>
      <c r="D765" s="217" t="s">
        <v>135</v>
      </c>
      <c r="E765" s="42"/>
      <c r="F765" s="218" t="s">
        <v>1042</v>
      </c>
      <c r="G765" s="42"/>
      <c r="H765" s="42"/>
      <c r="I765" s="214"/>
      <c r="J765" s="42"/>
      <c r="K765" s="42"/>
      <c r="L765" s="46"/>
      <c r="M765" s="215"/>
      <c r="N765" s="216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135</v>
      </c>
      <c r="AU765" s="19" t="s">
        <v>79</v>
      </c>
    </row>
    <row r="766" s="2" customFormat="1" ht="24.15" customHeight="1">
      <c r="A766" s="40"/>
      <c r="B766" s="41"/>
      <c r="C766" s="199" t="s">
        <v>1043</v>
      </c>
      <c r="D766" s="199" t="s">
        <v>126</v>
      </c>
      <c r="E766" s="200" t="s">
        <v>1044</v>
      </c>
      <c r="F766" s="201" t="s">
        <v>1045</v>
      </c>
      <c r="G766" s="202" t="s">
        <v>129</v>
      </c>
      <c r="H766" s="203">
        <v>4.3200000000000003</v>
      </c>
      <c r="I766" s="204"/>
      <c r="J766" s="205">
        <f>ROUND(I766*H766,2)</f>
        <v>0</v>
      </c>
      <c r="K766" s="201" t="s">
        <v>130</v>
      </c>
      <c r="L766" s="46"/>
      <c r="M766" s="206" t="s">
        <v>19</v>
      </c>
      <c r="N766" s="207" t="s">
        <v>43</v>
      </c>
      <c r="O766" s="86"/>
      <c r="P766" s="208">
        <f>O766*H766</f>
        <v>0</v>
      </c>
      <c r="Q766" s="208">
        <v>0.00013999999999999999</v>
      </c>
      <c r="R766" s="208">
        <f>Q766*H766</f>
        <v>0.00060479999999999996</v>
      </c>
      <c r="S766" s="208">
        <v>0</v>
      </c>
      <c r="T766" s="209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10" t="s">
        <v>237</v>
      </c>
      <c r="AT766" s="210" t="s">
        <v>126</v>
      </c>
      <c r="AU766" s="210" t="s">
        <v>79</v>
      </c>
      <c r="AY766" s="19" t="s">
        <v>124</v>
      </c>
      <c r="BE766" s="211">
        <f>IF(N766="základní",J766,0)</f>
        <v>0</v>
      </c>
      <c r="BF766" s="211">
        <f>IF(N766="snížená",J766,0)</f>
        <v>0</v>
      </c>
      <c r="BG766" s="211">
        <f>IF(N766="zákl. přenesená",J766,0)</f>
        <v>0</v>
      </c>
      <c r="BH766" s="211">
        <f>IF(N766="sníž. přenesená",J766,0)</f>
        <v>0</v>
      </c>
      <c r="BI766" s="211">
        <f>IF(N766="nulová",J766,0)</f>
        <v>0</v>
      </c>
      <c r="BJ766" s="19" t="s">
        <v>77</v>
      </c>
      <c r="BK766" s="211">
        <f>ROUND(I766*H766,2)</f>
        <v>0</v>
      </c>
      <c r="BL766" s="19" t="s">
        <v>237</v>
      </c>
      <c r="BM766" s="210" t="s">
        <v>1046</v>
      </c>
    </row>
    <row r="767" s="2" customFormat="1">
      <c r="A767" s="40"/>
      <c r="B767" s="41"/>
      <c r="C767" s="42"/>
      <c r="D767" s="212" t="s">
        <v>133</v>
      </c>
      <c r="E767" s="42"/>
      <c r="F767" s="213" t="s">
        <v>1047</v>
      </c>
      <c r="G767" s="42"/>
      <c r="H767" s="42"/>
      <c r="I767" s="214"/>
      <c r="J767" s="42"/>
      <c r="K767" s="42"/>
      <c r="L767" s="46"/>
      <c r="M767" s="215"/>
      <c r="N767" s="216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133</v>
      </c>
      <c r="AU767" s="19" t="s">
        <v>79</v>
      </c>
    </row>
    <row r="768" s="2" customFormat="1">
      <c r="A768" s="40"/>
      <c r="B768" s="41"/>
      <c r="C768" s="42"/>
      <c r="D768" s="217" t="s">
        <v>135</v>
      </c>
      <c r="E768" s="42"/>
      <c r="F768" s="218" t="s">
        <v>1048</v>
      </c>
      <c r="G768" s="42"/>
      <c r="H768" s="42"/>
      <c r="I768" s="214"/>
      <c r="J768" s="42"/>
      <c r="K768" s="42"/>
      <c r="L768" s="46"/>
      <c r="M768" s="215"/>
      <c r="N768" s="216"/>
      <c r="O768" s="86"/>
      <c r="P768" s="86"/>
      <c r="Q768" s="86"/>
      <c r="R768" s="86"/>
      <c r="S768" s="86"/>
      <c r="T768" s="87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19" t="s">
        <v>135</v>
      </c>
      <c r="AU768" s="19" t="s">
        <v>79</v>
      </c>
    </row>
    <row r="769" s="2" customFormat="1" ht="24.15" customHeight="1">
      <c r="A769" s="40"/>
      <c r="B769" s="41"/>
      <c r="C769" s="199" t="s">
        <v>1049</v>
      </c>
      <c r="D769" s="199" t="s">
        <v>126</v>
      </c>
      <c r="E769" s="200" t="s">
        <v>1050</v>
      </c>
      <c r="F769" s="201" t="s">
        <v>1051</v>
      </c>
      <c r="G769" s="202" t="s">
        <v>129</v>
      </c>
      <c r="H769" s="203">
        <v>4.3200000000000003</v>
      </c>
      <c r="I769" s="204"/>
      <c r="J769" s="205">
        <f>ROUND(I769*H769,2)</f>
        <v>0</v>
      </c>
      <c r="K769" s="201" t="s">
        <v>130</v>
      </c>
      <c r="L769" s="46"/>
      <c r="M769" s="206" t="s">
        <v>19</v>
      </c>
      <c r="N769" s="207" t="s">
        <v>43</v>
      </c>
      <c r="O769" s="86"/>
      <c r="P769" s="208">
        <f>O769*H769</f>
        <v>0</v>
      </c>
      <c r="Q769" s="208">
        <v>0.00012</v>
      </c>
      <c r="R769" s="208">
        <f>Q769*H769</f>
        <v>0.00051840000000000002</v>
      </c>
      <c r="S769" s="208">
        <v>0</v>
      </c>
      <c r="T769" s="209">
        <f>S769*H769</f>
        <v>0</v>
      </c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R769" s="210" t="s">
        <v>237</v>
      </c>
      <c r="AT769" s="210" t="s">
        <v>126</v>
      </c>
      <c r="AU769" s="210" t="s">
        <v>79</v>
      </c>
      <c r="AY769" s="19" t="s">
        <v>124</v>
      </c>
      <c r="BE769" s="211">
        <f>IF(N769="základní",J769,0)</f>
        <v>0</v>
      </c>
      <c r="BF769" s="211">
        <f>IF(N769="snížená",J769,0)</f>
        <v>0</v>
      </c>
      <c r="BG769" s="211">
        <f>IF(N769="zákl. přenesená",J769,0)</f>
        <v>0</v>
      </c>
      <c r="BH769" s="211">
        <f>IF(N769="sníž. přenesená",J769,0)</f>
        <v>0</v>
      </c>
      <c r="BI769" s="211">
        <f>IF(N769="nulová",J769,0)</f>
        <v>0</v>
      </c>
      <c r="BJ769" s="19" t="s">
        <v>77</v>
      </c>
      <c r="BK769" s="211">
        <f>ROUND(I769*H769,2)</f>
        <v>0</v>
      </c>
      <c r="BL769" s="19" t="s">
        <v>237</v>
      </c>
      <c r="BM769" s="210" t="s">
        <v>1052</v>
      </c>
    </row>
    <row r="770" s="2" customFormat="1">
      <c r="A770" s="40"/>
      <c r="B770" s="41"/>
      <c r="C770" s="42"/>
      <c r="D770" s="212" t="s">
        <v>133</v>
      </c>
      <c r="E770" s="42"/>
      <c r="F770" s="213" t="s">
        <v>1053</v>
      </c>
      <c r="G770" s="42"/>
      <c r="H770" s="42"/>
      <c r="I770" s="214"/>
      <c r="J770" s="42"/>
      <c r="K770" s="42"/>
      <c r="L770" s="46"/>
      <c r="M770" s="215"/>
      <c r="N770" s="216"/>
      <c r="O770" s="86"/>
      <c r="P770" s="86"/>
      <c r="Q770" s="86"/>
      <c r="R770" s="86"/>
      <c r="S770" s="86"/>
      <c r="T770" s="87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T770" s="19" t="s">
        <v>133</v>
      </c>
      <c r="AU770" s="19" t="s">
        <v>79</v>
      </c>
    </row>
    <row r="771" s="2" customFormat="1">
      <c r="A771" s="40"/>
      <c r="B771" s="41"/>
      <c r="C771" s="42"/>
      <c r="D771" s="217" t="s">
        <v>135</v>
      </c>
      <c r="E771" s="42"/>
      <c r="F771" s="218" t="s">
        <v>1054</v>
      </c>
      <c r="G771" s="42"/>
      <c r="H771" s="42"/>
      <c r="I771" s="214"/>
      <c r="J771" s="42"/>
      <c r="K771" s="42"/>
      <c r="L771" s="46"/>
      <c r="M771" s="215"/>
      <c r="N771" s="216"/>
      <c r="O771" s="86"/>
      <c r="P771" s="86"/>
      <c r="Q771" s="86"/>
      <c r="R771" s="86"/>
      <c r="S771" s="86"/>
      <c r="T771" s="87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T771" s="19" t="s">
        <v>135</v>
      </c>
      <c r="AU771" s="19" t="s">
        <v>79</v>
      </c>
    </row>
    <row r="772" s="2" customFormat="1" ht="24.15" customHeight="1">
      <c r="A772" s="40"/>
      <c r="B772" s="41"/>
      <c r="C772" s="199" t="s">
        <v>1055</v>
      </c>
      <c r="D772" s="199" t="s">
        <v>126</v>
      </c>
      <c r="E772" s="200" t="s">
        <v>1056</v>
      </c>
      <c r="F772" s="201" t="s">
        <v>1057</v>
      </c>
      <c r="G772" s="202" t="s">
        <v>129</v>
      </c>
      <c r="H772" s="203">
        <v>4.3200000000000003</v>
      </c>
      <c r="I772" s="204"/>
      <c r="J772" s="205">
        <f>ROUND(I772*H772,2)</f>
        <v>0</v>
      </c>
      <c r="K772" s="201" t="s">
        <v>130</v>
      </c>
      <c r="L772" s="46"/>
      <c r="M772" s="206" t="s">
        <v>19</v>
      </c>
      <c r="N772" s="207" t="s">
        <v>43</v>
      </c>
      <c r="O772" s="86"/>
      <c r="P772" s="208">
        <f>O772*H772</f>
        <v>0</v>
      </c>
      <c r="Q772" s="208">
        <v>0.00012</v>
      </c>
      <c r="R772" s="208">
        <f>Q772*H772</f>
        <v>0.00051840000000000002</v>
      </c>
      <c r="S772" s="208">
        <v>0</v>
      </c>
      <c r="T772" s="209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10" t="s">
        <v>237</v>
      </c>
      <c r="AT772" s="210" t="s">
        <v>126</v>
      </c>
      <c r="AU772" s="210" t="s">
        <v>79</v>
      </c>
      <c r="AY772" s="19" t="s">
        <v>124</v>
      </c>
      <c r="BE772" s="211">
        <f>IF(N772="základní",J772,0)</f>
        <v>0</v>
      </c>
      <c r="BF772" s="211">
        <f>IF(N772="snížená",J772,0)</f>
        <v>0</v>
      </c>
      <c r="BG772" s="211">
        <f>IF(N772="zákl. přenesená",J772,0)</f>
        <v>0</v>
      </c>
      <c r="BH772" s="211">
        <f>IF(N772="sníž. přenesená",J772,0)</f>
        <v>0</v>
      </c>
      <c r="BI772" s="211">
        <f>IF(N772="nulová",J772,0)</f>
        <v>0</v>
      </c>
      <c r="BJ772" s="19" t="s">
        <v>77</v>
      </c>
      <c r="BK772" s="211">
        <f>ROUND(I772*H772,2)</f>
        <v>0</v>
      </c>
      <c r="BL772" s="19" t="s">
        <v>237</v>
      </c>
      <c r="BM772" s="210" t="s">
        <v>1058</v>
      </c>
    </row>
    <row r="773" s="2" customFormat="1">
      <c r="A773" s="40"/>
      <c r="B773" s="41"/>
      <c r="C773" s="42"/>
      <c r="D773" s="212" t="s">
        <v>133</v>
      </c>
      <c r="E773" s="42"/>
      <c r="F773" s="213" t="s">
        <v>1059</v>
      </c>
      <c r="G773" s="42"/>
      <c r="H773" s="42"/>
      <c r="I773" s="214"/>
      <c r="J773" s="42"/>
      <c r="K773" s="42"/>
      <c r="L773" s="46"/>
      <c r="M773" s="215"/>
      <c r="N773" s="216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9" t="s">
        <v>133</v>
      </c>
      <c r="AU773" s="19" t="s">
        <v>79</v>
      </c>
    </row>
    <row r="774" s="2" customFormat="1">
      <c r="A774" s="40"/>
      <c r="B774" s="41"/>
      <c r="C774" s="42"/>
      <c r="D774" s="217" t="s">
        <v>135</v>
      </c>
      <c r="E774" s="42"/>
      <c r="F774" s="218" t="s">
        <v>1060</v>
      </c>
      <c r="G774" s="42"/>
      <c r="H774" s="42"/>
      <c r="I774" s="214"/>
      <c r="J774" s="42"/>
      <c r="K774" s="42"/>
      <c r="L774" s="46"/>
      <c r="M774" s="215"/>
      <c r="N774" s="216"/>
      <c r="O774" s="86"/>
      <c r="P774" s="86"/>
      <c r="Q774" s="86"/>
      <c r="R774" s="86"/>
      <c r="S774" s="86"/>
      <c r="T774" s="87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T774" s="19" t="s">
        <v>135</v>
      </c>
      <c r="AU774" s="19" t="s">
        <v>79</v>
      </c>
    </row>
    <row r="775" s="12" customFormat="1" ht="25.92" customHeight="1">
      <c r="A775" s="12"/>
      <c r="B775" s="183"/>
      <c r="C775" s="184"/>
      <c r="D775" s="185" t="s">
        <v>71</v>
      </c>
      <c r="E775" s="186" t="s">
        <v>1061</v>
      </c>
      <c r="F775" s="186" t="s">
        <v>1062</v>
      </c>
      <c r="G775" s="184"/>
      <c r="H775" s="184"/>
      <c r="I775" s="187"/>
      <c r="J775" s="188">
        <f>BK775</f>
        <v>0</v>
      </c>
      <c r="K775" s="184"/>
      <c r="L775" s="189"/>
      <c r="M775" s="190"/>
      <c r="N775" s="191"/>
      <c r="O775" s="191"/>
      <c r="P775" s="192">
        <f>P776+P783+P787+P802+P809+P813</f>
        <v>0</v>
      </c>
      <c r="Q775" s="191"/>
      <c r="R775" s="192">
        <f>R776+R783+R787+R802+R809+R813</f>
        <v>0</v>
      </c>
      <c r="S775" s="191"/>
      <c r="T775" s="193">
        <f>T776+T783+T787+T802+T809+T813</f>
        <v>0</v>
      </c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R775" s="194" t="s">
        <v>161</v>
      </c>
      <c r="AT775" s="195" t="s">
        <v>71</v>
      </c>
      <c r="AU775" s="195" t="s">
        <v>72</v>
      </c>
      <c r="AY775" s="194" t="s">
        <v>124</v>
      </c>
      <c r="BK775" s="196">
        <f>BK776+BK783+BK787+BK802+BK809+BK813</f>
        <v>0</v>
      </c>
    </row>
    <row r="776" s="12" customFormat="1" ht="22.8" customHeight="1">
      <c r="A776" s="12"/>
      <c r="B776" s="183"/>
      <c r="C776" s="184"/>
      <c r="D776" s="185" t="s">
        <v>71</v>
      </c>
      <c r="E776" s="197" t="s">
        <v>1063</v>
      </c>
      <c r="F776" s="197" t="s">
        <v>1064</v>
      </c>
      <c r="G776" s="184"/>
      <c r="H776" s="184"/>
      <c r="I776" s="187"/>
      <c r="J776" s="198">
        <f>BK776</f>
        <v>0</v>
      </c>
      <c r="K776" s="184"/>
      <c r="L776" s="189"/>
      <c r="M776" s="190"/>
      <c r="N776" s="191"/>
      <c r="O776" s="191"/>
      <c r="P776" s="192">
        <f>SUM(P777:P782)</f>
        <v>0</v>
      </c>
      <c r="Q776" s="191"/>
      <c r="R776" s="192">
        <f>SUM(R777:R782)</f>
        <v>0</v>
      </c>
      <c r="S776" s="191"/>
      <c r="T776" s="193">
        <f>SUM(T777:T782)</f>
        <v>0</v>
      </c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R776" s="194" t="s">
        <v>161</v>
      </c>
      <c r="AT776" s="195" t="s">
        <v>71</v>
      </c>
      <c r="AU776" s="195" t="s">
        <v>77</v>
      </c>
      <c r="AY776" s="194" t="s">
        <v>124</v>
      </c>
      <c r="BK776" s="196">
        <f>SUM(BK777:BK782)</f>
        <v>0</v>
      </c>
    </row>
    <row r="777" s="2" customFormat="1" ht="16.5" customHeight="1">
      <c r="A777" s="40"/>
      <c r="B777" s="41"/>
      <c r="C777" s="199" t="s">
        <v>1065</v>
      </c>
      <c r="D777" s="199" t="s">
        <v>126</v>
      </c>
      <c r="E777" s="200" t="s">
        <v>1066</v>
      </c>
      <c r="F777" s="201" t="s">
        <v>1067</v>
      </c>
      <c r="G777" s="202" t="s">
        <v>1068</v>
      </c>
      <c r="H777" s="203">
        <v>1</v>
      </c>
      <c r="I777" s="204"/>
      <c r="J777" s="205">
        <f>ROUND(I777*H777,2)</f>
        <v>0</v>
      </c>
      <c r="K777" s="201" t="s">
        <v>130</v>
      </c>
      <c r="L777" s="46"/>
      <c r="M777" s="206" t="s">
        <v>19</v>
      </c>
      <c r="N777" s="207" t="s">
        <v>43</v>
      </c>
      <c r="O777" s="86"/>
      <c r="P777" s="208">
        <f>O777*H777</f>
        <v>0</v>
      </c>
      <c r="Q777" s="208">
        <v>0</v>
      </c>
      <c r="R777" s="208">
        <f>Q777*H777</f>
        <v>0</v>
      </c>
      <c r="S777" s="208">
        <v>0</v>
      </c>
      <c r="T777" s="209">
        <f>S777*H777</f>
        <v>0</v>
      </c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R777" s="210" t="s">
        <v>1069</v>
      </c>
      <c r="AT777" s="210" t="s">
        <v>126</v>
      </c>
      <c r="AU777" s="210" t="s">
        <v>79</v>
      </c>
      <c r="AY777" s="19" t="s">
        <v>124</v>
      </c>
      <c r="BE777" s="211">
        <f>IF(N777="základní",J777,0)</f>
        <v>0</v>
      </c>
      <c r="BF777" s="211">
        <f>IF(N777="snížená",J777,0)</f>
        <v>0</v>
      </c>
      <c r="BG777" s="211">
        <f>IF(N777="zákl. přenesená",J777,0)</f>
        <v>0</v>
      </c>
      <c r="BH777" s="211">
        <f>IF(N777="sníž. přenesená",J777,0)</f>
        <v>0</v>
      </c>
      <c r="BI777" s="211">
        <f>IF(N777="nulová",J777,0)</f>
        <v>0</v>
      </c>
      <c r="BJ777" s="19" t="s">
        <v>77</v>
      </c>
      <c r="BK777" s="211">
        <f>ROUND(I777*H777,2)</f>
        <v>0</v>
      </c>
      <c r="BL777" s="19" t="s">
        <v>1069</v>
      </c>
      <c r="BM777" s="210" t="s">
        <v>1070</v>
      </c>
    </row>
    <row r="778" s="2" customFormat="1">
      <c r="A778" s="40"/>
      <c r="B778" s="41"/>
      <c r="C778" s="42"/>
      <c r="D778" s="212" t="s">
        <v>133</v>
      </c>
      <c r="E778" s="42"/>
      <c r="F778" s="213" t="s">
        <v>1067</v>
      </c>
      <c r="G778" s="42"/>
      <c r="H778" s="42"/>
      <c r="I778" s="214"/>
      <c r="J778" s="42"/>
      <c r="K778" s="42"/>
      <c r="L778" s="46"/>
      <c r="M778" s="215"/>
      <c r="N778" s="216"/>
      <c r="O778" s="86"/>
      <c r="P778" s="86"/>
      <c r="Q778" s="86"/>
      <c r="R778" s="86"/>
      <c r="S778" s="86"/>
      <c r="T778" s="87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T778" s="19" t="s">
        <v>133</v>
      </c>
      <c r="AU778" s="19" t="s">
        <v>79</v>
      </c>
    </row>
    <row r="779" s="2" customFormat="1">
      <c r="A779" s="40"/>
      <c r="B779" s="41"/>
      <c r="C779" s="42"/>
      <c r="D779" s="217" t="s">
        <v>135</v>
      </c>
      <c r="E779" s="42"/>
      <c r="F779" s="218" t="s">
        <v>1071</v>
      </c>
      <c r="G779" s="42"/>
      <c r="H779" s="42"/>
      <c r="I779" s="214"/>
      <c r="J779" s="42"/>
      <c r="K779" s="42"/>
      <c r="L779" s="46"/>
      <c r="M779" s="215"/>
      <c r="N779" s="216"/>
      <c r="O779" s="86"/>
      <c r="P779" s="86"/>
      <c r="Q779" s="86"/>
      <c r="R779" s="86"/>
      <c r="S779" s="86"/>
      <c r="T779" s="87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T779" s="19" t="s">
        <v>135</v>
      </c>
      <c r="AU779" s="19" t="s">
        <v>79</v>
      </c>
    </row>
    <row r="780" s="2" customFormat="1" ht="16.5" customHeight="1">
      <c r="A780" s="40"/>
      <c r="B780" s="41"/>
      <c r="C780" s="199" t="s">
        <v>1072</v>
      </c>
      <c r="D780" s="199" t="s">
        <v>126</v>
      </c>
      <c r="E780" s="200" t="s">
        <v>1073</v>
      </c>
      <c r="F780" s="201" t="s">
        <v>1074</v>
      </c>
      <c r="G780" s="202" t="s">
        <v>1068</v>
      </c>
      <c r="H780" s="203">
        <v>1</v>
      </c>
      <c r="I780" s="204"/>
      <c r="J780" s="205">
        <f>ROUND(I780*H780,2)</f>
        <v>0</v>
      </c>
      <c r="K780" s="201" t="s">
        <v>130</v>
      </c>
      <c r="L780" s="46"/>
      <c r="M780" s="206" t="s">
        <v>19</v>
      </c>
      <c r="N780" s="207" t="s">
        <v>43</v>
      </c>
      <c r="O780" s="86"/>
      <c r="P780" s="208">
        <f>O780*H780</f>
        <v>0</v>
      </c>
      <c r="Q780" s="208">
        <v>0</v>
      </c>
      <c r="R780" s="208">
        <f>Q780*H780</f>
        <v>0</v>
      </c>
      <c r="S780" s="208">
        <v>0</v>
      </c>
      <c r="T780" s="209">
        <f>S780*H780</f>
        <v>0</v>
      </c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R780" s="210" t="s">
        <v>1069</v>
      </c>
      <c r="AT780" s="210" t="s">
        <v>126</v>
      </c>
      <c r="AU780" s="210" t="s">
        <v>79</v>
      </c>
      <c r="AY780" s="19" t="s">
        <v>124</v>
      </c>
      <c r="BE780" s="211">
        <f>IF(N780="základní",J780,0)</f>
        <v>0</v>
      </c>
      <c r="BF780" s="211">
        <f>IF(N780="snížená",J780,0)</f>
        <v>0</v>
      </c>
      <c r="BG780" s="211">
        <f>IF(N780="zákl. přenesená",J780,0)</f>
        <v>0</v>
      </c>
      <c r="BH780" s="211">
        <f>IF(N780="sníž. přenesená",J780,0)</f>
        <v>0</v>
      </c>
      <c r="BI780" s="211">
        <f>IF(N780="nulová",J780,0)</f>
        <v>0</v>
      </c>
      <c r="BJ780" s="19" t="s">
        <v>77</v>
      </c>
      <c r="BK780" s="211">
        <f>ROUND(I780*H780,2)</f>
        <v>0</v>
      </c>
      <c r="BL780" s="19" t="s">
        <v>1069</v>
      </c>
      <c r="BM780" s="210" t="s">
        <v>1075</v>
      </c>
    </row>
    <row r="781" s="2" customFormat="1">
      <c r="A781" s="40"/>
      <c r="B781" s="41"/>
      <c r="C781" s="42"/>
      <c r="D781" s="212" t="s">
        <v>133</v>
      </c>
      <c r="E781" s="42"/>
      <c r="F781" s="213" t="s">
        <v>1074</v>
      </c>
      <c r="G781" s="42"/>
      <c r="H781" s="42"/>
      <c r="I781" s="214"/>
      <c r="J781" s="42"/>
      <c r="K781" s="42"/>
      <c r="L781" s="46"/>
      <c r="M781" s="215"/>
      <c r="N781" s="216"/>
      <c r="O781" s="86"/>
      <c r="P781" s="86"/>
      <c r="Q781" s="86"/>
      <c r="R781" s="86"/>
      <c r="S781" s="86"/>
      <c r="T781" s="87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T781" s="19" t="s">
        <v>133</v>
      </c>
      <c r="AU781" s="19" t="s">
        <v>79</v>
      </c>
    </row>
    <row r="782" s="2" customFormat="1">
      <c r="A782" s="40"/>
      <c r="B782" s="41"/>
      <c r="C782" s="42"/>
      <c r="D782" s="217" t="s">
        <v>135</v>
      </c>
      <c r="E782" s="42"/>
      <c r="F782" s="218" t="s">
        <v>1076</v>
      </c>
      <c r="G782" s="42"/>
      <c r="H782" s="42"/>
      <c r="I782" s="214"/>
      <c r="J782" s="42"/>
      <c r="K782" s="42"/>
      <c r="L782" s="46"/>
      <c r="M782" s="215"/>
      <c r="N782" s="216"/>
      <c r="O782" s="86"/>
      <c r="P782" s="86"/>
      <c r="Q782" s="86"/>
      <c r="R782" s="86"/>
      <c r="S782" s="86"/>
      <c r="T782" s="87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9" t="s">
        <v>135</v>
      </c>
      <c r="AU782" s="19" t="s">
        <v>79</v>
      </c>
    </row>
    <row r="783" s="12" customFormat="1" ht="22.8" customHeight="1">
      <c r="A783" s="12"/>
      <c r="B783" s="183"/>
      <c r="C783" s="184"/>
      <c r="D783" s="185" t="s">
        <v>71</v>
      </c>
      <c r="E783" s="197" t="s">
        <v>1077</v>
      </c>
      <c r="F783" s="197" t="s">
        <v>1078</v>
      </c>
      <c r="G783" s="184"/>
      <c r="H783" s="184"/>
      <c r="I783" s="187"/>
      <c r="J783" s="198">
        <f>BK783</f>
        <v>0</v>
      </c>
      <c r="K783" s="184"/>
      <c r="L783" s="189"/>
      <c r="M783" s="190"/>
      <c r="N783" s="191"/>
      <c r="O783" s="191"/>
      <c r="P783" s="192">
        <f>SUM(P784:P786)</f>
        <v>0</v>
      </c>
      <c r="Q783" s="191"/>
      <c r="R783" s="192">
        <f>SUM(R784:R786)</f>
        <v>0</v>
      </c>
      <c r="S783" s="191"/>
      <c r="T783" s="193">
        <f>SUM(T784:T786)</f>
        <v>0</v>
      </c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194" t="s">
        <v>161</v>
      </c>
      <c r="AT783" s="195" t="s">
        <v>71</v>
      </c>
      <c r="AU783" s="195" t="s">
        <v>77</v>
      </c>
      <c r="AY783" s="194" t="s">
        <v>124</v>
      </c>
      <c r="BK783" s="196">
        <f>SUM(BK784:BK786)</f>
        <v>0</v>
      </c>
    </row>
    <row r="784" s="2" customFormat="1" ht="16.5" customHeight="1">
      <c r="A784" s="40"/>
      <c r="B784" s="41"/>
      <c r="C784" s="199" t="s">
        <v>1079</v>
      </c>
      <c r="D784" s="199" t="s">
        <v>126</v>
      </c>
      <c r="E784" s="200" t="s">
        <v>1080</v>
      </c>
      <c r="F784" s="201" t="s">
        <v>1081</v>
      </c>
      <c r="G784" s="202" t="s">
        <v>1068</v>
      </c>
      <c r="H784" s="203">
        <v>1</v>
      </c>
      <c r="I784" s="204"/>
      <c r="J784" s="205">
        <f>ROUND(I784*H784,2)</f>
        <v>0</v>
      </c>
      <c r="K784" s="201" t="s">
        <v>130</v>
      </c>
      <c r="L784" s="46"/>
      <c r="M784" s="206" t="s">
        <v>19</v>
      </c>
      <c r="N784" s="207" t="s">
        <v>43</v>
      </c>
      <c r="O784" s="86"/>
      <c r="P784" s="208">
        <f>O784*H784</f>
        <v>0</v>
      </c>
      <c r="Q784" s="208">
        <v>0</v>
      </c>
      <c r="R784" s="208">
        <f>Q784*H784</f>
        <v>0</v>
      </c>
      <c r="S784" s="208">
        <v>0</v>
      </c>
      <c r="T784" s="209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0" t="s">
        <v>1069</v>
      </c>
      <c r="AT784" s="210" t="s">
        <v>126</v>
      </c>
      <c r="AU784" s="210" t="s">
        <v>79</v>
      </c>
      <c r="AY784" s="19" t="s">
        <v>124</v>
      </c>
      <c r="BE784" s="211">
        <f>IF(N784="základní",J784,0)</f>
        <v>0</v>
      </c>
      <c r="BF784" s="211">
        <f>IF(N784="snížená",J784,0)</f>
        <v>0</v>
      </c>
      <c r="BG784" s="211">
        <f>IF(N784="zákl. přenesená",J784,0)</f>
        <v>0</v>
      </c>
      <c r="BH784" s="211">
        <f>IF(N784="sníž. přenesená",J784,0)</f>
        <v>0</v>
      </c>
      <c r="BI784" s="211">
        <f>IF(N784="nulová",J784,0)</f>
        <v>0</v>
      </c>
      <c r="BJ784" s="19" t="s">
        <v>77</v>
      </c>
      <c r="BK784" s="211">
        <f>ROUND(I784*H784,2)</f>
        <v>0</v>
      </c>
      <c r="BL784" s="19" t="s">
        <v>1069</v>
      </c>
      <c r="BM784" s="210" t="s">
        <v>1082</v>
      </c>
    </row>
    <row r="785" s="2" customFormat="1">
      <c r="A785" s="40"/>
      <c r="B785" s="41"/>
      <c r="C785" s="42"/>
      <c r="D785" s="212" t="s">
        <v>133</v>
      </c>
      <c r="E785" s="42"/>
      <c r="F785" s="213" t="s">
        <v>1081</v>
      </c>
      <c r="G785" s="42"/>
      <c r="H785" s="42"/>
      <c r="I785" s="214"/>
      <c r="J785" s="42"/>
      <c r="K785" s="42"/>
      <c r="L785" s="46"/>
      <c r="M785" s="215"/>
      <c r="N785" s="216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133</v>
      </c>
      <c r="AU785" s="19" t="s">
        <v>79</v>
      </c>
    </row>
    <row r="786" s="2" customFormat="1">
      <c r="A786" s="40"/>
      <c r="B786" s="41"/>
      <c r="C786" s="42"/>
      <c r="D786" s="217" t="s">
        <v>135</v>
      </c>
      <c r="E786" s="42"/>
      <c r="F786" s="218" t="s">
        <v>1083</v>
      </c>
      <c r="G786" s="42"/>
      <c r="H786" s="42"/>
      <c r="I786" s="214"/>
      <c r="J786" s="42"/>
      <c r="K786" s="42"/>
      <c r="L786" s="46"/>
      <c r="M786" s="215"/>
      <c r="N786" s="216"/>
      <c r="O786" s="86"/>
      <c r="P786" s="86"/>
      <c r="Q786" s="86"/>
      <c r="R786" s="86"/>
      <c r="S786" s="86"/>
      <c r="T786" s="87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19" t="s">
        <v>135</v>
      </c>
      <c r="AU786" s="19" t="s">
        <v>79</v>
      </c>
    </row>
    <row r="787" s="12" customFormat="1" ht="22.8" customHeight="1">
      <c r="A787" s="12"/>
      <c r="B787" s="183"/>
      <c r="C787" s="184"/>
      <c r="D787" s="185" t="s">
        <v>71</v>
      </c>
      <c r="E787" s="197" t="s">
        <v>1084</v>
      </c>
      <c r="F787" s="197" t="s">
        <v>1085</v>
      </c>
      <c r="G787" s="184"/>
      <c r="H787" s="184"/>
      <c r="I787" s="187"/>
      <c r="J787" s="198">
        <f>BK787</f>
        <v>0</v>
      </c>
      <c r="K787" s="184"/>
      <c r="L787" s="189"/>
      <c r="M787" s="190"/>
      <c r="N787" s="191"/>
      <c r="O787" s="191"/>
      <c r="P787" s="192">
        <f>SUM(P788:P801)</f>
        <v>0</v>
      </c>
      <c r="Q787" s="191"/>
      <c r="R787" s="192">
        <f>SUM(R788:R801)</f>
        <v>0</v>
      </c>
      <c r="S787" s="191"/>
      <c r="T787" s="193">
        <f>SUM(T788:T801)</f>
        <v>0</v>
      </c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R787" s="194" t="s">
        <v>161</v>
      </c>
      <c r="AT787" s="195" t="s">
        <v>71</v>
      </c>
      <c r="AU787" s="195" t="s">
        <v>77</v>
      </c>
      <c r="AY787" s="194" t="s">
        <v>124</v>
      </c>
      <c r="BK787" s="196">
        <f>SUM(BK788:BK801)</f>
        <v>0</v>
      </c>
    </row>
    <row r="788" s="2" customFormat="1" ht="21.75" customHeight="1">
      <c r="A788" s="40"/>
      <c r="B788" s="41"/>
      <c r="C788" s="199" t="s">
        <v>1086</v>
      </c>
      <c r="D788" s="199" t="s">
        <v>126</v>
      </c>
      <c r="E788" s="200" t="s">
        <v>1087</v>
      </c>
      <c r="F788" s="201" t="s">
        <v>1088</v>
      </c>
      <c r="G788" s="202" t="s">
        <v>1068</v>
      </c>
      <c r="H788" s="203">
        <v>1</v>
      </c>
      <c r="I788" s="204"/>
      <c r="J788" s="205">
        <f>ROUND(I788*H788,2)</f>
        <v>0</v>
      </c>
      <c r="K788" s="201" t="s">
        <v>130</v>
      </c>
      <c r="L788" s="46"/>
      <c r="M788" s="206" t="s">
        <v>19</v>
      </c>
      <c r="N788" s="207" t="s">
        <v>43</v>
      </c>
      <c r="O788" s="86"/>
      <c r="P788" s="208">
        <f>O788*H788</f>
        <v>0</v>
      </c>
      <c r="Q788" s="208">
        <v>0</v>
      </c>
      <c r="R788" s="208">
        <f>Q788*H788</f>
        <v>0</v>
      </c>
      <c r="S788" s="208">
        <v>0</v>
      </c>
      <c r="T788" s="209">
        <f>S788*H788</f>
        <v>0</v>
      </c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R788" s="210" t="s">
        <v>1069</v>
      </c>
      <c r="AT788" s="210" t="s">
        <v>126</v>
      </c>
      <c r="AU788" s="210" t="s">
        <v>79</v>
      </c>
      <c r="AY788" s="19" t="s">
        <v>124</v>
      </c>
      <c r="BE788" s="211">
        <f>IF(N788="základní",J788,0)</f>
        <v>0</v>
      </c>
      <c r="BF788" s="211">
        <f>IF(N788="snížená",J788,0)</f>
        <v>0</v>
      </c>
      <c r="BG788" s="211">
        <f>IF(N788="zákl. přenesená",J788,0)</f>
        <v>0</v>
      </c>
      <c r="BH788" s="211">
        <f>IF(N788="sníž. přenesená",J788,0)</f>
        <v>0</v>
      </c>
      <c r="BI788" s="211">
        <f>IF(N788="nulová",J788,0)</f>
        <v>0</v>
      </c>
      <c r="BJ788" s="19" t="s">
        <v>77</v>
      </c>
      <c r="BK788" s="211">
        <f>ROUND(I788*H788,2)</f>
        <v>0</v>
      </c>
      <c r="BL788" s="19" t="s">
        <v>1069</v>
      </c>
      <c r="BM788" s="210" t="s">
        <v>1089</v>
      </c>
    </row>
    <row r="789" s="2" customFormat="1">
      <c r="A789" s="40"/>
      <c r="B789" s="41"/>
      <c r="C789" s="42"/>
      <c r="D789" s="212" t="s">
        <v>133</v>
      </c>
      <c r="E789" s="42"/>
      <c r="F789" s="213" t="s">
        <v>1088</v>
      </c>
      <c r="G789" s="42"/>
      <c r="H789" s="42"/>
      <c r="I789" s="214"/>
      <c r="J789" s="42"/>
      <c r="K789" s="42"/>
      <c r="L789" s="46"/>
      <c r="M789" s="215"/>
      <c r="N789" s="216"/>
      <c r="O789" s="86"/>
      <c r="P789" s="86"/>
      <c r="Q789" s="86"/>
      <c r="R789" s="86"/>
      <c r="S789" s="86"/>
      <c r="T789" s="87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T789" s="19" t="s">
        <v>133</v>
      </c>
      <c r="AU789" s="19" t="s">
        <v>79</v>
      </c>
    </row>
    <row r="790" s="2" customFormat="1">
      <c r="A790" s="40"/>
      <c r="B790" s="41"/>
      <c r="C790" s="42"/>
      <c r="D790" s="217" t="s">
        <v>135</v>
      </c>
      <c r="E790" s="42"/>
      <c r="F790" s="218" t="s">
        <v>1090</v>
      </c>
      <c r="G790" s="42"/>
      <c r="H790" s="42"/>
      <c r="I790" s="214"/>
      <c r="J790" s="42"/>
      <c r="K790" s="42"/>
      <c r="L790" s="46"/>
      <c r="M790" s="215"/>
      <c r="N790" s="216"/>
      <c r="O790" s="86"/>
      <c r="P790" s="86"/>
      <c r="Q790" s="86"/>
      <c r="R790" s="86"/>
      <c r="S790" s="86"/>
      <c r="T790" s="87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T790" s="19" t="s">
        <v>135</v>
      </c>
      <c r="AU790" s="19" t="s">
        <v>79</v>
      </c>
    </row>
    <row r="791" s="2" customFormat="1" ht="16.5" customHeight="1">
      <c r="A791" s="40"/>
      <c r="B791" s="41"/>
      <c r="C791" s="199" t="s">
        <v>1091</v>
      </c>
      <c r="D791" s="199" t="s">
        <v>126</v>
      </c>
      <c r="E791" s="200" t="s">
        <v>1092</v>
      </c>
      <c r="F791" s="201" t="s">
        <v>1093</v>
      </c>
      <c r="G791" s="202" t="s">
        <v>1068</v>
      </c>
      <c r="H791" s="203">
        <v>1</v>
      </c>
      <c r="I791" s="204"/>
      <c r="J791" s="205">
        <f>ROUND(I791*H791,2)</f>
        <v>0</v>
      </c>
      <c r="K791" s="201" t="s">
        <v>130</v>
      </c>
      <c r="L791" s="46"/>
      <c r="M791" s="206" t="s">
        <v>19</v>
      </c>
      <c r="N791" s="207" t="s">
        <v>43</v>
      </c>
      <c r="O791" s="86"/>
      <c r="P791" s="208">
        <f>O791*H791</f>
        <v>0</v>
      </c>
      <c r="Q791" s="208">
        <v>0</v>
      </c>
      <c r="R791" s="208">
        <f>Q791*H791</f>
        <v>0</v>
      </c>
      <c r="S791" s="208">
        <v>0</v>
      </c>
      <c r="T791" s="209">
        <f>S791*H791</f>
        <v>0</v>
      </c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R791" s="210" t="s">
        <v>1069</v>
      </c>
      <c r="AT791" s="210" t="s">
        <v>126</v>
      </c>
      <c r="AU791" s="210" t="s">
        <v>79</v>
      </c>
      <c r="AY791" s="19" t="s">
        <v>124</v>
      </c>
      <c r="BE791" s="211">
        <f>IF(N791="základní",J791,0)</f>
        <v>0</v>
      </c>
      <c r="BF791" s="211">
        <f>IF(N791="snížená",J791,0)</f>
        <v>0</v>
      </c>
      <c r="BG791" s="211">
        <f>IF(N791="zákl. přenesená",J791,0)</f>
        <v>0</v>
      </c>
      <c r="BH791" s="211">
        <f>IF(N791="sníž. přenesená",J791,0)</f>
        <v>0</v>
      </c>
      <c r="BI791" s="211">
        <f>IF(N791="nulová",J791,0)</f>
        <v>0</v>
      </c>
      <c r="BJ791" s="19" t="s">
        <v>77</v>
      </c>
      <c r="BK791" s="211">
        <f>ROUND(I791*H791,2)</f>
        <v>0</v>
      </c>
      <c r="BL791" s="19" t="s">
        <v>1069</v>
      </c>
      <c r="BM791" s="210" t="s">
        <v>1094</v>
      </c>
    </row>
    <row r="792" s="2" customFormat="1">
      <c r="A792" s="40"/>
      <c r="B792" s="41"/>
      <c r="C792" s="42"/>
      <c r="D792" s="212" t="s">
        <v>133</v>
      </c>
      <c r="E792" s="42"/>
      <c r="F792" s="213" t="s">
        <v>1093</v>
      </c>
      <c r="G792" s="42"/>
      <c r="H792" s="42"/>
      <c r="I792" s="214"/>
      <c r="J792" s="42"/>
      <c r="K792" s="42"/>
      <c r="L792" s="46"/>
      <c r="M792" s="215"/>
      <c r="N792" s="216"/>
      <c r="O792" s="86"/>
      <c r="P792" s="86"/>
      <c r="Q792" s="86"/>
      <c r="R792" s="86"/>
      <c r="S792" s="86"/>
      <c r="T792" s="87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19" t="s">
        <v>133</v>
      </c>
      <c r="AU792" s="19" t="s">
        <v>79</v>
      </c>
    </row>
    <row r="793" s="2" customFormat="1">
      <c r="A793" s="40"/>
      <c r="B793" s="41"/>
      <c r="C793" s="42"/>
      <c r="D793" s="217" t="s">
        <v>135</v>
      </c>
      <c r="E793" s="42"/>
      <c r="F793" s="218" t="s">
        <v>1095</v>
      </c>
      <c r="G793" s="42"/>
      <c r="H793" s="42"/>
      <c r="I793" s="214"/>
      <c r="J793" s="42"/>
      <c r="K793" s="42"/>
      <c r="L793" s="46"/>
      <c r="M793" s="215"/>
      <c r="N793" s="216"/>
      <c r="O793" s="86"/>
      <c r="P793" s="86"/>
      <c r="Q793" s="86"/>
      <c r="R793" s="86"/>
      <c r="S793" s="86"/>
      <c r="T793" s="87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T793" s="19" t="s">
        <v>135</v>
      </c>
      <c r="AU793" s="19" t="s">
        <v>79</v>
      </c>
    </row>
    <row r="794" s="15" customFormat="1">
      <c r="A794" s="15"/>
      <c r="B794" s="241"/>
      <c r="C794" s="242"/>
      <c r="D794" s="212" t="s">
        <v>137</v>
      </c>
      <c r="E794" s="243" t="s">
        <v>19</v>
      </c>
      <c r="F794" s="244" t="s">
        <v>1096</v>
      </c>
      <c r="G794" s="242"/>
      <c r="H794" s="243" t="s">
        <v>19</v>
      </c>
      <c r="I794" s="245"/>
      <c r="J794" s="242"/>
      <c r="K794" s="242"/>
      <c r="L794" s="246"/>
      <c r="M794" s="247"/>
      <c r="N794" s="248"/>
      <c r="O794" s="248"/>
      <c r="P794" s="248"/>
      <c r="Q794" s="248"/>
      <c r="R794" s="248"/>
      <c r="S794" s="248"/>
      <c r="T794" s="249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50" t="s">
        <v>137</v>
      </c>
      <c r="AU794" s="250" t="s">
        <v>79</v>
      </c>
      <c r="AV794" s="15" t="s">
        <v>77</v>
      </c>
      <c r="AW794" s="15" t="s">
        <v>33</v>
      </c>
      <c r="AX794" s="15" t="s">
        <v>72</v>
      </c>
      <c r="AY794" s="250" t="s">
        <v>124</v>
      </c>
    </row>
    <row r="795" s="13" customFormat="1">
      <c r="A795" s="13"/>
      <c r="B795" s="219"/>
      <c r="C795" s="220"/>
      <c r="D795" s="212" t="s">
        <v>137</v>
      </c>
      <c r="E795" s="221" t="s">
        <v>19</v>
      </c>
      <c r="F795" s="222" t="s">
        <v>77</v>
      </c>
      <c r="G795" s="220"/>
      <c r="H795" s="223">
        <v>1</v>
      </c>
      <c r="I795" s="224"/>
      <c r="J795" s="220"/>
      <c r="K795" s="220"/>
      <c r="L795" s="225"/>
      <c r="M795" s="226"/>
      <c r="N795" s="227"/>
      <c r="O795" s="227"/>
      <c r="P795" s="227"/>
      <c r="Q795" s="227"/>
      <c r="R795" s="227"/>
      <c r="S795" s="227"/>
      <c r="T795" s="228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29" t="s">
        <v>137</v>
      </c>
      <c r="AU795" s="229" t="s">
        <v>79</v>
      </c>
      <c r="AV795" s="13" t="s">
        <v>79</v>
      </c>
      <c r="AW795" s="13" t="s">
        <v>33</v>
      </c>
      <c r="AX795" s="13" t="s">
        <v>77</v>
      </c>
      <c r="AY795" s="229" t="s">
        <v>124</v>
      </c>
    </row>
    <row r="796" s="2" customFormat="1" ht="21.75" customHeight="1">
      <c r="A796" s="40"/>
      <c r="B796" s="41"/>
      <c r="C796" s="199" t="s">
        <v>1097</v>
      </c>
      <c r="D796" s="199" t="s">
        <v>126</v>
      </c>
      <c r="E796" s="200" t="s">
        <v>1098</v>
      </c>
      <c r="F796" s="201" t="s">
        <v>1099</v>
      </c>
      <c r="G796" s="202" t="s">
        <v>1068</v>
      </c>
      <c r="H796" s="203">
        <v>1</v>
      </c>
      <c r="I796" s="204"/>
      <c r="J796" s="205">
        <f>ROUND(I796*H796,2)</f>
        <v>0</v>
      </c>
      <c r="K796" s="201" t="s">
        <v>130</v>
      </c>
      <c r="L796" s="46"/>
      <c r="M796" s="206" t="s">
        <v>19</v>
      </c>
      <c r="N796" s="207" t="s">
        <v>43</v>
      </c>
      <c r="O796" s="86"/>
      <c r="P796" s="208">
        <f>O796*H796</f>
        <v>0</v>
      </c>
      <c r="Q796" s="208">
        <v>0</v>
      </c>
      <c r="R796" s="208">
        <f>Q796*H796</f>
        <v>0</v>
      </c>
      <c r="S796" s="208">
        <v>0</v>
      </c>
      <c r="T796" s="209">
        <f>S796*H796</f>
        <v>0</v>
      </c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R796" s="210" t="s">
        <v>1069</v>
      </c>
      <c r="AT796" s="210" t="s">
        <v>126</v>
      </c>
      <c r="AU796" s="210" t="s">
        <v>79</v>
      </c>
      <c r="AY796" s="19" t="s">
        <v>124</v>
      </c>
      <c r="BE796" s="211">
        <f>IF(N796="základní",J796,0)</f>
        <v>0</v>
      </c>
      <c r="BF796" s="211">
        <f>IF(N796="snížená",J796,0)</f>
        <v>0</v>
      </c>
      <c r="BG796" s="211">
        <f>IF(N796="zákl. přenesená",J796,0)</f>
        <v>0</v>
      </c>
      <c r="BH796" s="211">
        <f>IF(N796="sníž. přenesená",J796,0)</f>
        <v>0</v>
      </c>
      <c r="BI796" s="211">
        <f>IF(N796="nulová",J796,0)</f>
        <v>0</v>
      </c>
      <c r="BJ796" s="19" t="s">
        <v>77</v>
      </c>
      <c r="BK796" s="211">
        <f>ROUND(I796*H796,2)</f>
        <v>0</v>
      </c>
      <c r="BL796" s="19" t="s">
        <v>1069</v>
      </c>
      <c r="BM796" s="210" t="s">
        <v>1100</v>
      </c>
    </row>
    <row r="797" s="2" customFormat="1">
      <c r="A797" s="40"/>
      <c r="B797" s="41"/>
      <c r="C797" s="42"/>
      <c r="D797" s="212" t="s">
        <v>133</v>
      </c>
      <c r="E797" s="42"/>
      <c r="F797" s="213" t="s">
        <v>1099</v>
      </c>
      <c r="G797" s="42"/>
      <c r="H797" s="42"/>
      <c r="I797" s="214"/>
      <c r="J797" s="42"/>
      <c r="K797" s="42"/>
      <c r="L797" s="46"/>
      <c r="M797" s="215"/>
      <c r="N797" s="216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133</v>
      </c>
      <c r="AU797" s="19" t="s">
        <v>79</v>
      </c>
    </row>
    <row r="798" s="2" customFormat="1">
      <c r="A798" s="40"/>
      <c r="B798" s="41"/>
      <c r="C798" s="42"/>
      <c r="D798" s="217" t="s">
        <v>135</v>
      </c>
      <c r="E798" s="42"/>
      <c r="F798" s="218" t="s">
        <v>1101</v>
      </c>
      <c r="G798" s="42"/>
      <c r="H798" s="42"/>
      <c r="I798" s="214"/>
      <c r="J798" s="42"/>
      <c r="K798" s="42"/>
      <c r="L798" s="46"/>
      <c r="M798" s="215"/>
      <c r="N798" s="216"/>
      <c r="O798" s="86"/>
      <c r="P798" s="86"/>
      <c r="Q798" s="86"/>
      <c r="R798" s="86"/>
      <c r="S798" s="86"/>
      <c r="T798" s="87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T798" s="19" t="s">
        <v>135</v>
      </c>
      <c r="AU798" s="19" t="s">
        <v>79</v>
      </c>
    </row>
    <row r="799" s="2" customFormat="1" ht="16.5" customHeight="1">
      <c r="A799" s="40"/>
      <c r="B799" s="41"/>
      <c r="C799" s="199" t="s">
        <v>1102</v>
      </c>
      <c r="D799" s="199" t="s">
        <v>126</v>
      </c>
      <c r="E799" s="200" t="s">
        <v>1103</v>
      </c>
      <c r="F799" s="201" t="s">
        <v>1104</v>
      </c>
      <c r="G799" s="202" t="s">
        <v>1068</v>
      </c>
      <c r="H799" s="203">
        <v>1</v>
      </c>
      <c r="I799" s="204"/>
      <c r="J799" s="205">
        <f>ROUND(I799*H799,2)</f>
        <v>0</v>
      </c>
      <c r="K799" s="201" t="s">
        <v>130</v>
      </c>
      <c r="L799" s="46"/>
      <c r="M799" s="206" t="s">
        <v>19</v>
      </c>
      <c r="N799" s="207" t="s">
        <v>43</v>
      </c>
      <c r="O799" s="86"/>
      <c r="P799" s="208">
        <f>O799*H799</f>
        <v>0</v>
      </c>
      <c r="Q799" s="208">
        <v>0</v>
      </c>
      <c r="R799" s="208">
        <f>Q799*H799</f>
        <v>0</v>
      </c>
      <c r="S799" s="208">
        <v>0</v>
      </c>
      <c r="T799" s="209">
        <f>S799*H799</f>
        <v>0</v>
      </c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R799" s="210" t="s">
        <v>1069</v>
      </c>
      <c r="AT799" s="210" t="s">
        <v>126</v>
      </c>
      <c r="AU799" s="210" t="s">
        <v>79</v>
      </c>
      <c r="AY799" s="19" t="s">
        <v>124</v>
      </c>
      <c r="BE799" s="211">
        <f>IF(N799="základní",J799,0)</f>
        <v>0</v>
      </c>
      <c r="BF799" s="211">
        <f>IF(N799="snížená",J799,0)</f>
        <v>0</v>
      </c>
      <c r="BG799" s="211">
        <f>IF(N799="zákl. přenesená",J799,0)</f>
        <v>0</v>
      </c>
      <c r="BH799" s="211">
        <f>IF(N799="sníž. přenesená",J799,0)</f>
        <v>0</v>
      </c>
      <c r="BI799" s="211">
        <f>IF(N799="nulová",J799,0)</f>
        <v>0</v>
      </c>
      <c r="BJ799" s="19" t="s">
        <v>77</v>
      </c>
      <c r="BK799" s="211">
        <f>ROUND(I799*H799,2)</f>
        <v>0</v>
      </c>
      <c r="BL799" s="19" t="s">
        <v>1069</v>
      </c>
      <c r="BM799" s="210" t="s">
        <v>1105</v>
      </c>
    </row>
    <row r="800" s="2" customFormat="1">
      <c r="A800" s="40"/>
      <c r="B800" s="41"/>
      <c r="C800" s="42"/>
      <c r="D800" s="212" t="s">
        <v>133</v>
      </c>
      <c r="E800" s="42"/>
      <c r="F800" s="213" t="s">
        <v>1104</v>
      </c>
      <c r="G800" s="42"/>
      <c r="H800" s="42"/>
      <c r="I800" s="214"/>
      <c r="J800" s="42"/>
      <c r="K800" s="42"/>
      <c r="L800" s="46"/>
      <c r="M800" s="215"/>
      <c r="N800" s="216"/>
      <c r="O800" s="86"/>
      <c r="P800" s="86"/>
      <c r="Q800" s="86"/>
      <c r="R800" s="86"/>
      <c r="S800" s="86"/>
      <c r="T800" s="87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T800" s="19" t="s">
        <v>133</v>
      </c>
      <c r="AU800" s="19" t="s">
        <v>79</v>
      </c>
    </row>
    <row r="801" s="2" customFormat="1">
      <c r="A801" s="40"/>
      <c r="B801" s="41"/>
      <c r="C801" s="42"/>
      <c r="D801" s="217" t="s">
        <v>135</v>
      </c>
      <c r="E801" s="42"/>
      <c r="F801" s="218" t="s">
        <v>1106</v>
      </c>
      <c r="G801" s="42"/>
      <c r="H801" s="42"/>
      <c r="I801" s="214"/>
      <c r="J801" s="42"/>
      <c r="K801" s="42"/>
      <c r="L801" s="46"/>
      <c r="M801" s="215"/>
      <c r="N801" s="216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135</v>
      </c>
      <c r="AU801" s="19" t="s">
        <v>79</v>
      </c>
    </row>
    <row r="802" s="12" customFormat="1" ht="22.8" customHeight="1">
      <c r="A802" s="12"/>
      <c r="B802" s="183"/>
      <c r="C802" s="184"/>
      <c r="D802" s="185" t="s">
        <v>71</v>
      </c>
      <c r="E802" s="197" t="s">
        <v>1107</v>
      </c>
      <c r="F802" s="197" t="s">
        <v>1108</v>
      </c>
      <c r="G802" s="184"/>
      <c r="H802" s="184"/>
      <c r="I802" s="187"/>
      <c r="J802" s="198">
        <f>BK802</f>
        <v>0</v>
      </c>
      <c r="K802" s="184"/>
      <c r="L802" s="189"/>
      <c r="M802" s="190"/>
      <c r="N802" s="191"/>
      <c r="O802" s="191"/>
      <c r="P802" s="192">
        <f>SUM(P803:P808)</f>
        <v>0</v>
      </c>
      <c r="Q802" s="191"/>
      <c r="R802" s="192">
        <f>SUM(R803:R808)</f>
        <v>0</v>
      </c>
      <c r="S802" s="191"/>
      <c r="T802" s="193">
        <f>SUM(T803:T808)</f>
        <v>0</v>
      </c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R802" s="194" t="s">
        <v>161</v>
      </c>
      <c r="AT802" s="195" t="s">
        <v>71</v>
      </c>
      <c r="AU802" s="195" t="s">
        <v>77</v>
      </c>
      <c r="AY802" s="194" t="s">
        <v>124</v>
      </c>
      <c r="BK802" s="196">
        <f>SUM(BK803:BK808)</f>
        <v>0</v>
      </c>
    </row>
    <row r="803" s="2" customFormat="1" ht="16.5" customHeight="1">
      <c r="A803" s="40"/>
      <c r="B803" s="41"/>
      <c r="C803" s="199" t="s">
        <v>1109</v>
      </c>
      <c r="D803" s="199" t="s">
        <v>126</v>
      </c>
      <c r="E803" s="200" t="s">
        <v>1110</v>
      </c>
      <c r="F803" s="201" t="s">
        <v>1111</v>
      </c>
      <c r="G803" s="202" t="s">
        <v>1068</v>
      </c>
      <c r="H803" s="203">
        <v>1</v>
      </c>
      <c r="I803" s="204"/>
      <c r="J803" s="205">
        <f>ROUND(I803*H803,2)</f>
        <v>0</v>
      </c>
      <c r="K803" s="201" t="s">
        <v>130</v>
      </c>
      <c r="L803" s="46"/>
      <c r="M803" s="206" t="s">
        <v>19</v>
      </c>
      <c r="N803" s="207" t="s">
        <v>43</v>
      </c>
      <c r="O803" s="86"/>
      <c r="P803" s="208">
        <f>O803*H803</f>
        <v>0</v>
      </c>
      <c r="Q803" s="208">
        <v>0</v>
      </c>
      <c r="R803" s="208">
        <f>Q803*H803</f>
        <v>0</v>
      </c>
      <c r="S803" s="208">
        <v>0</v>
      </c>
      <c r="T803" s="209">
        <f>S803*H803</f>
        <v>0</v>
      </c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R803" s="210" t="s">
        <v>1069</v>
      </c>
      <c r="AT803" s="210" t="s">
        <v>126</v>
      </c>
      <c r="AU803" s="210" t="s">
        <v>79</v>
      </c>
      <c r="AY803" s="19" t="s">
        <v>124</v>
      </c>
      <c r="BE803" s="211">
        <f>IF(N803="základní",J803,0)</f>
        <v>0</v>
      </c>
      <c r="BF803" s="211">
        <f>IF(N803="snížená",J803,0)</f>
        <v>0</v>
      </c>
      <c r="BG803" s="211">
        <f>IF(N803="zákl. přenesená",J803,0)</f>
        <v>0</v>
      </c>
      <c r="BH803" s="211">
        <f>IF(N803="sníž. přenesená",J803,0)</f>
        <v>0</v>
      </c>
      <c r="BI803" s="211">
        <f>IF(N803="nulová",J803,0)</f>
        <v>0</v>
      </c>
      <c r="BJ803" s="19" t="s">
        <v>77</v>
      </c>
      <c r="BK803" s="211">
        <f>ROUND(I803*H803,2)</f>
        <v>0</v>
      </c>
      <c r="BL803" s="19" t="s">
        <v>1069</v>
      </c>
      <c r="BM803" s="210" t="s">
        <v>1112</v>
      </c>
    </row>
    <row r="804" s="2" customFormat="1">
      <c r="A804" s="40"/>
      <c r="B804" s="41"/>
      <c r="C804" s="42"/>
      <c r="D804" s="212" t="s">
        <v>133</v>
      </c>
      <c r="E804" s="42"/>
      <c r="F804" s="213" t="s">
        <v>1111</v>
      </c>
      <c r="G804" s="42"/>
      <c r="H804" s="42"/>
      <c r="I804" s="214"/>
      <c r="J804" s="42"/>
      <c r="K804" s="42"/>
      <c r="L804" s="46"/>
      <c r="M804" s="215"/>
      <c r="N804" s="216"/>
      <c r="O804" s="86"/>
      <c r="P804" s="86"/>
      <c r="Q804" s="86"/>
      <c r="R804" s="86"/>
      <c r="S804" s="86"/>
      <c r="T804" s="87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T804" s="19" t="s">
        <v>133</v>
      </c>
      <c r="AU804" s="19" t="s">
        <v>79</v>
      </c>
    </row>
    <row r="805" s="2" customFormat="1">
      <c r="A805" s="40"/>
      <c r="B805" s="41"/>
      <c r="C805" s="42"/>
      <c r="D805" s="217" t="s">
        <v>135</v>
      </c>
      <c r="E805" s="42"/>
      <c r="F805" s="218" t="s">
        <v>1113</v>
      </c>
      <c r="G805" s="42"/>
      <c r="H805" s="42"/>
      <c r="I805" s="214"/>
      <c r="J805" s="42"/>
      <c r="K805" s="42"/>
      <c r="L805" s="46"/>
      <c r="M805" s="215"/>
      <c r="N805" s="216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135</v>
      </c>
      <c r="AU805" s="19" t="s">
        <v>79</v>
      </c>
    </row>
    <row r="806" s="2" customFormat="1" ht="16.5" customHeight="1">
      <c r="A806" s="40"/>
      <c r="B806" s="41"/>
      <c r="C806" s="199" t="s">
        <v>1114</v>
      </c>
      <c r="D806" s="199" t="s">
        <v>126</v>
      </c>
      <c r="E806" s="200" t="s">
        <v>1115</v>
      </c>
      <c r="F806" s="201" t="s">
        <v>1116</v>
      </c>
      <c r="G806" s="202" t="s">
        <v>1068</v>
      </c>
      <c r="H806" s="203">
        <v>1</v>
      </c>
      <c r="I806" s="204"/>
      <c r="J806" s="205">
        <f>ROUND(I806*H806,2)</f>
        <v>0</v>
      </c>
      <c r="K806" s="201" t="s">
        <v>130</v>
      </c>
      <c r="L806" s="46"/>
      <c r="M806" s="206" t="s">
        <v>19</v>
      </c>
      <c r="N806" s="207" t="s">
        <v>43</v>
      </c>
      <c r="O806" s="86"/>
      <c r="P806" s="208">
        <f>O806*H806</f>
        <v>0</v>
      </c>
      <c r="Q806" s="208">
        <v>0</v>
      </c>
      <c r="R806" s="208">
        <f>Q806*H806</f>
        <v>0</v>
      </c>
      <c r="S806" s="208">
        <v>0</v>
      </c>
      <c r="T806" s="209">
        <f>S806*H806</f>
        <v>0</v>
      </c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R806" s="210" t="s">
        <v>1069</v>
      </c>
      <c r="AT806" s="210" t="s">
        <v>126</v>
      </c>
      <c r="AU806" s="210" t="s">
        <v>79</v>
      </c>
      <c r="AY806" s="19" t="s">
        <v>124</v>
      </c>
      <c r="BE806" s="211">
        <f>IF(N806="základní",J806,0)</f>
        <v>0</v>
      </c>
      <c r="BF806" s="211">
        <f>IF(N806="snížená",J806,0)</f>
        <v>0</v>
      </c>
      <c r="BG806" s="211">
        <f>IF(N806="zákl. přenesená",J806,0)</f>
        <v>0</v>
      </c>
      <c r="BH806" s="211">
        <f>IF(N806="sníž. přenesená",J806,0)</f>
        <v>0</v>
      </c>
      <c r="BI806" s="211">
        <f>IF(N806="nulová",J806,0)</f>
        <v>0</v>
      </c>
      <c r="BJ806" s="19" t="s">
        <v>77</v>
      </c>
      <c r="BK806" s="211">
        <f>ROUND(I806*H806,2)</f>
        <v>0</v>
      </c>
      <c r="BL806" s="19" t="s">
        <v>1069</v>
      </c>
      <c r="BM806" s="210" t="s">
        <v>1117</v>
      </c>
    </row>
    <row r="807" s="2" customFormat="1">
      <c r="A807" s="40"/>
      <c r="B807" s="41"/>
      <c r="C807" s="42"/>
      <c r="D807" s="212" t="s">
        <v>133</v>
      </c>
      <c r="E807" s="42"/>
      <c r="F807" s="213" t="s">
        <v>1116</v>
      </c>
      <c r="G807" s="42"/>
      <c r="H807" s="42"/>
      <c r="I807" s="214"/>
      <c r="J807" s="42"/>
      <c r="K807" s="42"/>
      <c r="L807" s="46"/>
      <c r="M807" s="215"/>
      <c r="N807" s="216"/>
      <c r="O807" s="86"/>
      <c r="P807" s="86"/>
      <c r="Q807" s="86"/>
      <c r="R807" s="86"/>
      <c r="S807" s="86"/>
      <c r="T807" s="87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T807" s="19" t="s">
        <v>133</v>
      </c>
      <c r="AU807" s="19" t="s">
        <v>79</v>
      </c>
    </row>
    <row r="808" s="2" customFormat="1">
      <c r="A808" s="40"/>
      <c r="B808" s="41"/>
      <c r="C808" s="42"/>
      <c r="D808" s="217" t="s">
        <v>135</v>
      </c>
      <c r="E808" s="42"/>
      <c r="F808" s="218" t="s">
        <v>1118</v>
      </c>
      <c r="G808" s="42"/>
      <c r="H808" s="42"/>
      <c r="I808" s="214"/>
      <c r="J808" s="42"/>
      <c r="K808" s="42"/>
      <c r="L808" s="46"/>
      <c r="M808" s="215"/>
      <c r="N808" s="216"/>
      <c r="O808" s="86"/>
      <c r="P808" s="86"/>
      <c r="Q808" s="86"/>
      <c r="R808" s="86"/>
      <c r="S808" s="86"/>
      <c r="T808" s="87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T808" s="19" t="s">
        <v>135</v>
      </c>
      <c r="AU808" s="19" t="s">
        <v>79</v>
      </c>
    </row>
    <row r="809" s="12" customFormat="1" ht="22.8" customHeight="1">
      <c r="A809" s="12"/>
      <c r="B809" s="183"/>
      <c r="C809" s="184"/>
      <c r="D809" s="185" t="s">
        <v>71</v>
      </c>
      <c r="E809" s="197" t="s">
        <v>1119</v>
      </c>
      <c r="F809" s="197" t="s">
        <v>1120</v>
      </c>
      <c r="G809" s="184"/>
      <c r="H809" s="184"/>
      <c r="I809" s="187"/>
      <c r="J809" s="198">
        <f>BK809</f>
        <v>0</v>
      </c>
      <c r="K809" s="184"/>
      <c r="L809" s="189"/>
      <c r="M809" s="190"/>
      <c r="N809" s="191"/>
      <c r="O809" s="191"/>
      <c r="P809" s="192">
        <f>SUM(P810:P812)</f>
        <v>0</v>
      </c>
      <c r="Q809" s="191"/>
      <c r="R809" s="192">
        <f>SUM(R810:R812)</f>
        <v>0</v>
      </c>
      <c r="S809" s="191"/>
      <c r="T809" s="193">
        <f>SUM(T810:T812)</f>
        <v>0</v>
      </c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R809" s="194" t="s">
        <v>161</v>
      </c>
      <c r="AT809" s="195" t="s">
        <v>71</v>
      </c>
      <c r="AU809" s="195" t="s">
        <v>77</v>
      </c>
      <c r="AY809" s="194" t="s">
        <v>124</v>
      </c>
      <c r="BK809" s="196">
        <f>SUM(BK810:BK812)</f>
        <v>0</v>
      </c>
    </row>
    <row r="810" s="2" customFormat="1" ht="21.75" customHeight="1">
      <c r="A810" s="40"/>
      <c r="B810" s="41"/>
      <c r="C810" s="199" t="s">
        <v>1121</v>
      </c>
      <c r="D810" s="199" t="s">
        <v>126</v>
      </c>
      <c r="E810" s="200" t="s">
        <v>1122</v>
      </c>
      <c r="F810" s="201" t="s">
        <v>1123</v>
      </c>
      <c r="G810" s="202" t="s">
        <v>1068</v>
      </c>
      <c r="H810" s="203">
        <v>1</v>
      </c>
      <c r="I810" s="204"/>
      <c r="J810" s="205">
        <f>ROUND(I810*H810,2)</f>
        <v>0</v>
      </c>
      <c r="K810" s="201" t="s">
        <v>130</v>
      </c>
      <c r="L810" s="46"/>
      <c r="M810" s="206" t="s">
        <v>19</v>
      </c>
      <c r="N810" s="207" t="s">
        <v>43</v>
      </c>
      <c r="O810" s="86"/>
      <c r="P810" s="208">
        <f>O810*H810</f>
        <v>0</v>
      </c>
      <c r="Q810" s="208">
        <v>0</v>
      </c>
      <c r="R810" s="208">
        <f>Q810*H810</f>
        <v>0</v>
      </c>
      <c r="S810" s="208">
        <v>0</v>
      </c>
      <c r="T810" s="209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10" t="s">
        <v>1069</v>
      </c>
      <c r="AT810" s="210" t="s">
        <v>126</v>
      </c>
      <c r="AU810" s="210" t="s">
        <v>79</v>
      </c>
      <c r="AY810" s="19" t="s">
        <v>124</v>
      </c>
      <c r="BE810" s="211">
        <f>IF(N810="základní",J810,0)</f>
        <v>0</v>
      </c>
      <c r="BF810" s="211">
        <f>IF(N810="snížená",J810,0)</f>
        <v>0</v>
      </c>
      <c r="BG810" s="211">
        <f>IF(N810="zákl. přenesená",J810,0)</f>
        <v>0</v>
      </c>
      <c r="BH810" s="211">
        <f>IF(N810="sníž. přenesená",J810,0)</f>
        <v>0</v>
      </c>
      <c r="BI810" s="211">
        <f>IF(N810="nulová",J810,0)</f>
        <v>0</v>
      </c>
      <c r="BJ810" s="19" t="s">
        <v>77</v>
      </c>
      <c r="BK810" s="211">
        <f>ROUND(I810*H810,2)</f>
        <v>0</v>
      </c>
      <c r="BL810" s="19" t="s">
        <v>1069</v>
      </c>
      <c r="BM810" s="210" t="s">
        <v>1124</v>
      </c>
    </row>
    <row r="811" s="2" customFormat="1">
      <c r="A811" s="40"/>
      <c r="B811" s="41"/>
      <c r="C811" s="42"/>
      <c r="D811" s="212" t="s">
        <v>133</v>
      </c>
      <c r="E811" s="42"/>
      <c r="F811" s="213" t="s">
        <v>1123</v>
      </c>
      <c r="G811" s="42"/>
      <c r="H811" s="42"/>
      <c r="I811" s="214"/>
      <c r="J811" s="42"/>
      <c r="K811" s="42"/>
      <c r="L811" s="46"/>
      <c r="M811" s="215"/>
      <c r="N811" s="216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9" t="s">
        <v>133</v>
      </c>
      <c r="AU811" s="19" t="s">
        <v>79</v>
      </c>
    </row>
    <row r="812" s="2" customFormat="1">
      <c r="A812" s="40"/>
      <c r="B812" s="41"/>
      <c r="C812" s="42"/>
      <c r="D812" s="217" t="s">
        <v>135</v>
      </c>
      <c r="E812" s="42"/>
      <c r="F812" s="218" t="s">
        <v>1125</v>
      </c>
      <c r="G812" s="42"/>
      <c r="H812" s="42"/>
      <c r="I812" s="214"/>
      <c r="J812" s="42"/>
      <c r="K812" s="42"/>
      <c r="L812" s="46"/>
      <c r="M812" s="215"/>
      <c r="N812" s="216"/>
      <c r="O812" s="86"/>
      <c r="P812" s="86"/>
      <c r="Q812" s="86"/>
      <c r="R812" s="86"/>
      <c r="S812" s="86"/>
      <c r="T812" s="87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T812" s="19" t="s">
        <v>135</v>
      </c>
      <c r="AU812" s="19" t="s">
        <v>79</v>
      </c>
    </row>
    <row r="813" s="12" customFormat="1" ht="22.8" customHeight="1">
      <c r="A813" s="12"/>
      <c r="B813" s="183"/>
      <c r="C813" s="184"/>
      <c r="D813" s="185" t="s">
        <v>71</v>
      </c>
      <c r="E813" s="197" t="s">
        <v>1126</v>
      </c>
      <c r="F813" s="197" t="s">
        <v>1127</v>
      </c>
      <c r="G813" s="184"/>
      <c r="H813" s="184"/>
      <c r="I813" s="187"/>
      <c r="J813" s="198">
        <f>BK813</f>
        <v>0</v>
      </c>
      <c r="K813" s="184"/>
      <c r="L813" s="189"/>
      <c r="M813" s="190"/>
      <c r="N813" s="191"/>
      <c r="O813" s="191"/>
      <c r="P813" s="192">
        <f>SUM(P814:P818)</f>
        <v>0</v>
      </c>
      <c r="Q813" s="191"/>
      <c r="R813" s="192">
        <f>SUM(R814:R818)</f>
        <v>0</v>
      </c>
      <c r="S813" s="191"/>
      <c r="T813" s="193">
        <f>SUM(T814:T818)</f>
        <v>0</v>
      </c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R813" s="194" t="s">
        <v>161</v>
      </c>
      <c r="AT813" s="195" t="s">
        <v>71</v>
      </c>
      <c r="AU813" s="195" t="s">
        <v>77</v>
      </c>
      <c r="AY813" s="194" t="s">
        <v>124</v>
      </c>
      <c r="BK813" s="196">
        <f>SUM(BK814:BK818)</f>
        <v>0</v>
      </c>
    </row>
    <row r="814" s="2" customFormat="1" ht="16.5" customHeight="1">
      <c r="A814" s="40"/>
      <c r="B814" s="41"/>
      <c r="C814" s="199" t="s">
        <v>1128</v>
      </c>
      <c r="D814" s="199" t="s">
        <v>126</v>
      </c>
      <c r="E814" s="200" t="s">
        <v>1129</v>
      </c>
      <c r="F814" s="201" t="s">
        <v>1130</v>
      </c>
      <c r="G814" s="202" t="s">
        <v>1068</v>
      </c>
      <c r="H814" s="203">
        <v>1</v>
      </c>
      <c r="I814" s="204"/>
      <c r="J814" s="205">
        <f>ROUND(I814*H814,2)</f>
        <v>0</v>
      </c>
      <c r="K814" s="201" t="s">
        <v>130</v>
      </c>
      <c r="L814" s="46"/>
      <c r="M814" s="206" t="s">
        <v>19</v>
      </c>
      <c r="N814" s="207" t="s">
        <v>43</v>
      </c>
      <c r="O814" s="86"/>
      <c r="P814" s="208">
        <f>O814*H814</f>
        <v>0</v>
      </c>
      <c r="Q814" s="208">
        <v>0</v>
      </c>
      <c r="R814" s="208">
        <f>Q814*H814</f>
        <v>0</v>
      </c>
      <c r="S814" s="208">
        <v>0</v>
      </c>
      <c r="T814" s="209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10" t="s">
        <v>1069</v>
      </c>
      <c r="AT814" s="210" t="s">
        <v>126</v>
      </c>
      <c r="AU814" s="210" t="s">
        <v>79</v>
      </c>
      <c r="AY814" s="19" t="s">
        <v>124</v>
      </c>
      <c r="BE814" s="211">
        <f>IF(N814="základní",J814,0)</f>
        <v>0</v>
      </c>
      <c r="BF814" s="211">
        <f>IF(N814="snížená",J814,0)</f>
        <v>0</v>
      </c>
      <c r="BG814" s="211">
        <f>IF(N814="zákl. přenesená",J814,0)</f>
        <v>0</v>
      </c>
      <c r="BH814" s="211">
        <f>IF(N814="sníž. přenesená",J814,0)</f>
        <v>0</v>
      </c>
      <c r="BI814" s="211">
        <f>IF(N814="nulová",J814,0)</f>
        <v>0</v>
      </c>
      <c r="BJ814" s="19" t="s">
        <v>77</v>
      </c>
      <c r="BK814" s="211">
        <f>ROUND(I814*H814,2)</f>
        <v>0</v>
      </c>
      <c r="BL814" s="19" t="s">
        <v>1069</v>
      </c>
      <c r="BM814" s="210" t="s">
        <v>1131</v>
      </c>
    </row>
    <row r="815" s="2" customFormat="1">
      <c r="A815" s="40"/>
      <c r="B815" s="41"/>
      <c r="C815" s="42"/>
      <c r="D815" s="212" t="s">
        <v>133</v>
      </c>
      <c r="E815" s="42"/>
      <c r="F815" s="213" t="s">
        <v>1130</v>
      </c>
      <c r="G815" s="42"/>
      <c r="H815" s="42"/>
      <c r="I815" s="214"/>
      <c r="J815" s="42"/>
      <c r="K815" s="42"/>
      <c r="L815" s="46"/>
      <c r="M815" s="215"/>
      <c r="N815" s="216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9" t="s">
        <v>133</v>
      </c>
      <c r="AU815" s="19" t="s">
        <v>79</v>
      </c>
    </row>
    <row r="816" s="2" customFormat="1">
      <c r="A816" s="40"/>
      <c r="B816" s="41"/>
      <c r="C816" s="42"/>
      <c r="D816" s="217" t="s">
        <v>135</v>
      </c>
      <c r="E816" s="42"/>
      <c r="F816" s="218" t="s">
        <v>1132</v>
      </c>
      <c r="G816" s="42"/>
      <c r="H816" s="42"/>
      <c r="I816" s="214"/>
      <c r="J816" s="42"/>
      <c r="K816" s="42"/>
      <c r="L816" s="46"/>
      <c r="M816" s="215"/>
      <c r="N816" s="216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9" t="s">
        <v>135</v>
      </c>
      <c r="AU816" s="19" t="s">
        <v>79</v>
      </c>
    </row>
    <row r="817" s="15" customFormat="1">
      <c r="A817" s="15"/>
      <c r="B817" s="241"/>
      <c r="C817" s="242"/>
      <c r="D817" s="212" t="s">
        <v>137</v>
      </c>
      <c r="E817" s="243" t="s">
        <v>19</v>
      </c>
      <c r="F817" s="244" t="s">
        <v>1133</v>
      </c>
      <c r="G817" s="242"/>
      <c r="H817" s="243" t="s">
        <v>19</v>
      </c>
      <c r="I817" s="245"/>
      <c r="J817" s="242"/>
      <c r="K817" s="242"/>
      <c r="L817" s="246"/>
      <c r="M817" s="247"/>
      <c r="N817" s="248"/>
      <c r="O817" s="248"/>
      <c r="P817" s="248"/>
      <c r="Q817" s="248"/>
      <c r="R817" s="248"/>
      <c r="S817" s="248"/>
      <c r="T817" s="249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50" t="s">
        <v>137</v>
      </c>
      <c r="AU817" s="250" t="s">
        <v>79</v>
      </c>
      <c r="AV817" s="15" t="s">
        <v>77</v>
      </c>
      <c r="AW817" s="15" t="s">
        <v>33</v>
      </c>
      <c r="AX817" s="15" t="s">
        <v>72</v>
      </c>
      <c r="AY817" s="250" t="s">
        <v>124</v>
      </c>
    </row>
    <row r="818" s="13" customFormat="1">
      <c r="A818" s="13"/>
      <c r="B818" s="219"/>
      <c r="C818" s="220"/>
      <c r="D818" s="212" t="s">
        <v>137</v>
      </c>
      <c r="E818" s="221" t="s">
        <v>19</v>
      </c>
      <c r="F818" s="222" t="s">
        <v>77</v>
      </c>
      <c r="G818" s="220"/>
      <c r="H818" s="223">
        <v>1</v>
      </c>
      <c r="I818" s="224"/>
      <c r="J818" s="220"/>
      <c r="K818" s="220"/>
      <c r="L818" s="225"/>
      <c r="M818" s="262"/>
      <c r="N818" s="263"/>
      <c r="O818" s="263"/>
      <c r="P818" s="263"/>
      <c r="Q818" s="263"/>
      <c r="R818" s="263"/>
      <c r="S818" s="263"/>
      <c r="T818" s="26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29" t="s">
        <v>137</v>
      </c>
      <c r="AU818" s="229" t="s">
        <v>79</v>
      </c>
      <c r="AV818" s="13" t="s">
        <v>79</v>
      </c>
      <c r="AW818" s="13" t="s">
        <v>33</v>
      </c>
      <c r="AX818" s="13" t="s">
        <v>77</v>
      </c>
      <c r="AY818" s="229" t="s">
        <v>124</v>
      </c>
    </row>
    <row r="819" s="2" customFormat="1" ht="6.96" customHeight="1">
      <c r="A819" s="40"/>
      <c r="B819" s="61"/>
      <c r="C819" s="62"/>
      <c r="D819" s="62"/>
      <c r="E819" s="62"/>
      <c r="F819" s="62"/>
      <c r="G819" s="62"/>
      <c r="H819" s="62"/>
      <c r="I819" s="62"/>
      <c r="J819" s="62"/>
      <c r="K819" s="62"/>
      <c r="L819" s="46"/>
      <c r="M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</row>
  </sheetData>
  <sheetProtection sheet="1" autoFilter="0" formatColumns="0" formatRows="0" objects="1" scenarios="1" spinCount="100000" saltValue="8qi35OhAPcJvnLkFYwHMxNxwIT1NXlVF1whbfy8PVwUPsOzdYz5axAqG43r99Bj5dn/6i6FN1yngwwJkvoJ1Mw==" hashValue="Qd6dMemsf1n+ro/p1jMpwiSihdqzuDOmw392Ib3o0d+73c1Zq3S6ekZpKis+NvMvScJhfer6FCbZsT5nv/EsTA==" algorithmName="SHA-512" password="CC35"/>
  <autoFilter ref="C95:K818"/>
  <mergeCells count="6">
    <mergeCell ref="E7:H7"/>
    <mergeCell ref="E16:H16"/>
    <mergeCell ref="E25:H25"/>
    <mergeCell ref="E46:H46"/>
    <mergeCell ref="E88:H88"/>
    <mergeCell ref="L2:V2"/>
  </mergeCells>
  <hyperlinks>
    <hyperlink ref="F101" r:id="rId1" display="https://podminky.urs.cz/item/CS_URS_2025_01/113107143"/>
    <hyperlink ref="F107" r:id="rId2" display="https://podminky.urs.cz/item/CS_URS_2025_01/132312131"/>
    <hyperlink ref="F113" r:id="rId3" display="https://podminky.urs.cz/item/CS_URS_2025_01/162211321"/>
    <hyperlink ref="F116" r:id="rId4" display="https://podminky.urs.cz/item/CS_URS_2025_01/162211329"/>
    <hyperlink ref="F120" r:id="rId5" display="https://podminky.urs.cz/item/CS_URS_2025_01/162751137"/>
    <hyperlink ref="F123" r:id="rId6" display="https://podminky.urs.cz/item/CS_URS_2025_01/162751139"/>
    <hyperlink ref="F127" r:id="rId7" display="https://podminky.urs.cz/item/CS_URS_2025_01/167111102"/>
    <hyperlink ref="F130" r:id="rId8" display="https://podminky.urs.cz/item/CS_URS_2025_01/171201231"/>
    <hyperlink ref="F136" r:id="rId9" display="https://podminky.urs.cz/item/CS_URS_2025_01/171251201"/>
    <hyperlink ref="F139" r:id="rId10" display="https://podminky.urs.cz/item/CS_URS_2025_01/174111101"/>
    <hyperlink ref="F156" r:id="rId11" display="https://podminky.urs.cz/item/CS_URS_2025_01/181913112"/>
    <hyperlink ref="F163" r:id="rId12" display="https://podminky.urs.cz/item/CS_URS_2025_01/564841113"/>
    <hyperlink ref="F169" r:id="rId13" display="https://podminky.urs.cz/item/CS_URS_2025_01/564861111"/>
    <hyperlink ref="F174" r:id="rId14" display="https://podminky.urs.cz/item/CS_URS_2025_01/577144131"/>
    <hyperlink ref="F180" r:id="rId15" display="https://podminky.urs.cz/item/CS_URS_2025_01/577145132"/>
    <hyperlink ref="F183" r:id="rId16" display="https://podminky.urs.cz/item/CS_URS_2025_01/596811220"/>
    <hyperlink ref="F192" r:id="rId17" display="https://podminky.urs.cz/item/CS_URS_2025_01/919735112"/>
    <hyperlink ref="F199" r:id="rId18" display="https://podminky.urs.cz/item/CS_URS_2025_01/619995001"/>
    <hyperlink ref="F208" r:id="rId19" display="https://podminky.urs.cz/item/CS_URS_2025_01/622131121"/>
    <hyperlink ref="F220" r:id="rId20" display="https://podminky.urs.cz/item/CS_URS_2025_01/622142001"/>
    <hyperlink ref="F226" r:id="rId21" display="https://podminky.urs.cz/item/CS_URS_2025_01/622143003"/>
    <hyperlink ref="F263" r:id="rId22" display="https://podminky.urs.cz/item/CS_URS_2025_01/622143004"/>
    <hyperlink ref="F276" r:id="rId23" display="https://podminky.urs.cz/item/CS_URS_2025_01/622151021"/>
    <hyperlink ref="F282" r:id="rId24" display="https://podminky.urs.cz/item/CS_URS_2025_01/622151031"/>
    <hyperlink ref="F301" r:id="rId25" display="https://podminky.urs.cz/item/CS_URS_2025_01/622212001"/>
    <hyperlink ref="F314" r:id="rId26" display="https://podminky.urs.cz/item/CS_URS_2025_01/622221031"/>
    <hyperlink ref="F330" r:id="rId27" display="https://podminky.urs.cz/item/CS_URS_2025_01/622222001"/>
    <hyperlink ref="F345" r:id="rId28" display="https://podminky.urs.cz/item/CS_URS_2025_01/622252001"/>
    <hyperlink ref="F354" r:id="rId29" display="https://podminky.urs.cz/item/CS_URS_2025_01/622511112"/>
    <hyperlink ref="F360" r:id="rId30" display="https://podminky.urs.cz/item/CS_URS_2025_01/622531012"/>
    <hyperlink ref="F379" r:id="rId31" display="https://podminky.urs.cz/item/CS_URS_2025_01/629991011"/>
    <hyperlink ref="F389" r:id="rId32" display="https://podminky.urs.cz/item/CS_URS_2025_01/629995101"/>
    <hyperlink ref="F392" r:id="rId33" display="https://podminky.urs.cz/item/CS_URS_2025_01/644941112"/>
    <hyperlink ref="F401" r:id="rId34" display="https://podminky.urs.cz/item/CS_URS_2025_01/644941121"/>
    <hyperlink ref="F408" r:id="rId35" display="https://podminky.urs.cz/item/CS_URS_2025_01/916231213"/>
    <hyperlink ref="F415" r:id="rId36" display="https://podminky.urs.cz/item/CS_URS_2025_01/916991121"/>
    <hyperlink ref="F420" r:id="rId37" display="https://podminky.urs.cz/item/CS_URS_2025_01/919726122"/>
    <hyperlink ref="F426" r:id="rId38" display="https://podminky.urs.cz/item/CS_URS_2025_01/941111131"/>
    <hyperlink ref="F434" r:id="rId39" display="https://podminky.urs.cz/item/CS_URS_2025_01/941111231"/>
    <hyperlink ref="F442" r:id="rId40" display="https://podminky.urs.cz/item/CS_URS_2025_01/941111831"/>
    <hyperlink ref="F445" r:id="rId41" display="https://podminky.urs.cz/item/CS_URS_2025_01/944511111"/>
    <hyperlink ref="F451" r:id="rId42" display="https://podminky.urs.cz/item/CS_URS_2025_01/944511211"/>
    <hyperlink ref="F455" r:id="rId43" display="https://podminky.urs.cz/item/CS_URS_2025_01/944511811"/>
    <hyperlink ref="F458" r:id="rId44" display="https://podminky.urs.cz/item/CS_URS_2025_01/944711113"/>
    <hyperlink ref="F464" r:id="rId45" display="https://podminky.urs.cz/item/CS_URS_2025_01/944711213"/>
    <hyperlink ref="F468" r:id="rId46" display="https://podminky.urs.cz/item/CS_URS_2025_01/944711813"/>
    <hyperlink ref="F471" r:id="rId47" display="https://podminky.urs.cz/item/CS_URS_2025_01/968062376"/>
    <hyperlink ref="F478" r:id="rId48" display="https://podminky.urs.cz/item/CS_URS_2025_01/968072456"/>
    <hyperlink ref="F483" r:id="rId49" display="https://podminky.urs.cz/item/CS_URS_2025_01/968082022"/>
    <hyperlink ref="F490" r:id="rId50" display="https://podminky.urs.cz/item/CS_URS_2025_01/981011712"/>
    <hyperlink ref="F496" r:id="rId51" display="https://podminky.urs.cz/item/CS_URS_2025_01/993111111"/>
    <hyperlink ref="F500" r:id="rId52" display="https://podminky.urs.cz/item/CS_URS_2025_01/997006012"/>
    <hyperlink ref="F503" r:id="rId53" display="https://podminky.urs.cz/item/CS_URS_2025_01/997013212"/>
    <hyperlink ref="F506" r:id="rId54" display="https://podminky.urs.cz/item/CS_URS_2025_01/997013501"/>
    <hyperlink ref="F509" r:id="rId55" display="https://podminky.urs.cz/item/CS_URS_2025_01/997013509"/>
    <hyperlink ref="F513" r:id="rId56" display="https://podminky.urs.cz/item/CS_URS_2025_01/997013631"/>
    <hyperlink ref="F517" r:id="rId57" display="https://podminky.urs.cz/item/CS_URS_2025_01/998018002"/>
    <hyperlink ref="F522" r:id="rId58" display="https://podminky.urs.cz/item/CS_URS_2025_01/711112051"/>
    <hyperlink ref="F531" r:id="rId59" display="https://podminky.urs.cz/item/CS_URS_2025_01/711161212"/>
    <hyperlink ref="F535" r:id="rId60" display="https://podminky.urs.cz/item/CS_URS_2025_01/998711312"/>
    <hyperlink ref="F539" r:id="rId61" display="https://podminky.urs.cz/item/CS_URS_2025_01/713131141"/>
    <hyperlink ref="F553" r:id="rId62" display="https://podminky.urs.cz/item/CS_URS_2025_01/998713312"/>
    <hyperlink ref="F557" r:id="rId63" display="https://podminky.urs.cz/item/CS_URS_2025_01/741372153"/>
    <hyperlink ref="F562" r:id="rId64" display="https://podminky.urs.cz/item/CS_URS_2025_01/741372861"/>
    <hyperlink ref="F565" r:id="rId65" display="https://podminky.urs.cz/item/CS_URS_2025_01/741420001"/>
    <hyperlink ref="F574" r:id="rId66" display="https://podminky.urs.cz/item/CS_URS_2025_01/741420021"/>
    <hyperlink ref="F580" r:id="rId67" display="https://podminky.urs.cz/item/CS_URS_2025_01/741420051"/>
    <hyperlink ref="F587" r:id="rId68" display="https://podminky.urs.cz/item/CS_URS_2025_01/741420083"/>
    <hyperlink ref="F592" r:id="rId69" display="https://podminky.urs.cz/item/CS_URS_2025_01/741421811"/>
    <hyperlink ref="F595" r:id="rId70" display="https://podminky.urs.cz/item/CS_URS_2025_01/741810001"/>
    <hyperlink ref="F598" r:id="rId71" display="https://podminky.urs.cz/item/CS_URS_2025_01/741820001"/>
    <hyperlink ref="F601" r:id="rId72" display="https://podminky.urs.cz/item/CS_URS_2025_01/998741312"/>
    <hyperlink ref="F605" r:id="rId73" display="https://podminky.urs.cz/item/CS_URS_2025_01/751398022"/>
    <hyperlink ref="F610" r:id="rId74" display="https://podminky.urs.cz/item/CS_URS_2025_01/751398023"/>
    <hyperlink ref="F615" r:id="rId75" display="https://podminky.urs.cz/item/CS_URS_2025_01/751398042"/>
    <hyperlink ref="F620" r:id="rId76" display="https://podminky.urs.cz/item/CS_URS_2025_01/751398823"/>
    <hyperlink ref="F623" r:id="rId77" display="https://podminky.urs.cz/item/CS_URS_2025_01/998751311"/>
    <hyperlink ref="F627" r:id="rId78" display="https://podminky.urs.cz/item/CS_URS_2025_01/764002851"/>
    <hyperlink ref="F634" r:id="rId79" display="https://podminky.urs.cz/item/CS_URS_2025_01/764002841"/>
    <hyperlink ref="F637" r:id="rId80" display="https://podminky.urs.cz/item/CS_URS_2025_01/764244304"/>
    <hyperlink ref="F640" r:id="rId81" display="https://podminky.urs.cz/item/CS_URS_2025_01/764245345"/>
    <hyperlink ref="F649" r:id="rId82" display="https://podminky.urs.cz/item/CS_URS_2025_01/764216665"/>
    <hyperlink ref="F652" r:id="rId83" display="https://podminky.urs.cz/item/CS_URS_2025_01/998764312"/>
    <hyperlink ref="F656" r:id="rId84" display="https://podminky.urs.cz/item/CS_URS_2025_01/766622131"/>
    <hyperlink ref="F665" r:id="rId85" display="https://podminky.urs.cz/item/CS_URS_2025_01/766622132"/>
    <hyperlink ref="F676" r:id="rId86" display="https://podminky.urs.cz/item/CS_URS_2025_01/766660441"/>
    <hyperlink ref="F683" r:id="rId87" display="https://podminky.urs.cz/item/CS_URS_2025_01/766691811"/>
    <hyperlink ref="F690" r:id="rId88" display="https://podminky.urs.cz/item/CS_URS_2025_01/766694116"/>
    <hyperlink ref="F707" r:id="rId89" display="https://podminky.urs.cz/item/CS_URS_2025_01/998766312"/>
    <hyperlink ref="F711" r:id="rId90" display="https://podminky.urs.cz/item/CS_URS_2025_01/767627306"/>
    <hyperlink ref="F720" r:id="rId91" display="https://podminky.urs.cz/item/CS_URS_2025_01/767627309"/>
    <hyperlink ref="F729" r:id="rId92" display="https://podminky.urs.cz/item/CS_URS_2025_01/767640111"/>
    <hyperlink ref="F736" r:id="rId93" display="https://podminky.urs.cz/item/CS_URS_2025_01/767661811"/>
    <hyperlink ref="F740" r:id="rId94" display="https://podminky.urs.cz/item/CS_URS_2025_01/767662120"/>
    <hyperlink ref="F743" r:id="rId95" display="https://podminky.urs.cz/item/CS_URS_2025_01/767812611"/>
    <hyperlink ref="F752" r:id="rId96" display="https://podminky.urs.cz/item/CS_URS_2025_01/767995111"/>
    <hyperlink ref="F755" r:id="rId97" display="https://podminky.urs.cz/item/CS_URS_2025_01/767996801"/>
    <hyperlink ref="F758" r:id="rId98" display="https://podminky.urs.cz/item/CS_URS_2025_01/998767312"/>
    <hyperlink ref="F762" r:id="rId99" display="https://podminky.urs.cz/item/CS_URS_2025_01/783301313"/>
    <hyperlink ref="F765" r:id="rId100" display="https://podminky.urs.cz/item/CS_URS_2025_01/783306807"/>
    <hyperlink ref="F768" r:id="rId101" display="https://podminky.urs.cz/item/CS_URS_2025_01/783314203"/>
    <hyperlink ref="F771" r:id="rId102" display="https://podminky.urs.cz/item/CS_URS_2025_01/783315101"/>
    <hyperlink ref="F774" r:id="rId103" display="https://podminky.urs.cz/item/CS_URS_2025_01/783317101"/>
    <hyperlink ref="F779" r:id="rId104" display="https://podminky.urs.cz/item/CS_URS_2025_01/012164000"/>
    <hyperlink ref="F782" r:id="rId105" display="https://podminky.urs.cz/item/CS_URS_2025_01/013254000"/>
    <hyperlink ref="F786" r:id="rId106" display="https://podminky.urs.cz/item/CS_URS_2025_01/023002000"/>
    <hyperlink ref="F790" r:id="rId107" display="https://podminky.urs.cz/item/CS_URS_2025_01/031002000"/>
    <hyperlink ref="F793" r:id="rId108" display="https://podminky.urs.cz/item/CS_URS_2025_01/032002000"/>
    <hyperlink ref="F798" r:id="rId109" display="https://podminky.urs.cz/item/CS_URS_2025_01/033002000"/>
    <hyperlink ref="F801" r:id="rId110" display="https://podminky.urs.cz/item/CS_URS_2025_01/034002000"/>
    <hyperlink ref="F805" r:id="rId111" display="https://podminky.urs.cz/item/CS_URS_2025_01/045203000"/>
    <hyperlink ref="F808" r:id="rId112" display="https://podminky.urs.cz/item/CS_URS_2025_01/045303000"/>
    <hyperlink ref="F812" r:id="rId113" display="https://podminky.urs.cz/item/CS_URS_2025_01/065002000"/>
    <hyperlink ref="F816" r:id="rId114" display="https://podminky.urs.cz/item/CS_URS_2025_01/07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6" customFormat="1" ht="45" customHeight="1">
      <c r="B3" s="269"/>
      <c r="C3" s="270" t="s">
        <v>1134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1135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1136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1137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1138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1139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1140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1141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1142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1143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1144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76</v>
      </c>
      <c r="F18" s="276" t="s">
        <v>1145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1146</v>
      </c>
      <c r="F19" s="276" t="s">
        <v>1147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1148</v>
      </c>
      <c r="F20" s="276" t="s">
        <v>1149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1150</v>
      </c>
      <c r="F21" s="276" t="s">
        <v>1151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1152</v>
      </c>
      <c r="F22" s="276" t="s">
        <v>1153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1154</v>
      </c>
      <c r="F23" s="276" t="s">
        <v>1155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1156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1157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1158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1159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1160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1161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1162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1163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1164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110</v>
      </c>
      <c r="F36" s="276"/>
      <c r="G36" s="276" t="s">
        <v>1165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1166</v>
      </c>
      <c r="F37" s="276"/>
      <c r="G37" s="276" t="s">
        <v>1167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53</v>
      </c>
      <c r="F38" s="276"/>
      <c r="G38" s="276" t="s">
        <v>1168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54</v>
      </c>
      <c r="F39" s="276"/>
      <c r="G39" s="276" t="s">
        <v>1169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111</v>
      </c>
      <c r="F40" s="276"/>
      <c r="G40" s="276" t="s">
        <v>1170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112</v>
      </c>
      <c r="F41" s="276"/>
      <c r="G41" s="276" t="s">
        <v>1171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1172</v>
      </c>
      <c r="F42" s="276"/>
      <c r="G42" s="276" t="s">
        <v>1173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1174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1175</v>
      </c>
      <c r="F44" s="276"/>
      <c r="G44" s="276" t="s">
        <v>1176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114</v>
      </c>
      <c r="F45" s="276"/>
      <c r="G45" s="276" t="s">
        <v>1177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1178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1179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1180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1181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1182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1183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1184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1185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1186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1187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1188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1189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1190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1191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1192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1193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1194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1195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1196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1197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1198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1199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1200</v>
      </c>
      <c r="D76" s="294"/>
      <c r="E76" s="294"/>
      <c r="F76" s="294" t="s">
        <v>1201</v>
      </c>
      <c r="G76" s="295"/>
      <c r="H76" s="294" t="s">
        <v>54</v>
      </c>
      <c r="I76" s="294" t="s">
        <v>57</v>
      </c>
      <c r="J76" s="294" t="s">
        <v>1202</v>
      </c>
      <c r="K76" s="293"/>
    </row>
    <row r="77" s="1" customFormat="1" ht="17.25" customHeight="1">
      <c r="B77" s="291"/>
      <c r="C77" s="296" t="s">
        <v>1203</v>
      </c>
      <c r="D77" s="296"/>
      <c r="E77" s="296"/>
      <c r="F77" s="297" t="s">
        <v>1204</v>
      </c>
      <c r="G77" s="298"/>
      <c r="H77" s="296"/>
      <c r="I77" s="296"/>
      <c r="J77" s="296" t="s">
        <v>1205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53</v>
      </c>
      <c r="D79" s="301"/>
      <c r="E79" s="301"/>
      <c r="F79" s="302" t="s">
        <v>1206</v>
      </c>
      <c r="G79" s="303"/>
      <c r="H79" s="279" t="s">
        <v>1207</v>
      </c>
      <c r="I79" s="279" t="s">
        <v>1208</v>
      </c>
      <c r="J79" s="279">
        <v>20</v>
      </c>
      <c r="K79" s="293"/>
    </row>
    <row r="80" s="1" customFormat="1" ht="15" customHeight="1">
      <c r="B80" s="291"/>
      <c r="C80" s="279" t="s">
        <v>1209</v>
      </c>
      <c r="D80" s="279"/>
      <c r="E80" s="279"/>
      <c r="F80" s="302" t="s">
        <v>1206</v>
      </c>
      <c r="G80" s="303"/>
      <c r="H80" s="279" t="s">
        <v>1210</v>
      </c>
      <c r="I80" s="279" t="s">
        <v>1208</v>
      </c>
      <c r="J80" s="279">
        <v>120</v>
      </c>
      <c r="K80" s="293"/>
    </row>
    <row r="81" s="1" customFormat="1" ht="15" customHeight="1">
      <c r="B81" s="304"/>
      <c r="C81" s="279" t="s">
        <v>1211</v>
      </c>
      <c r="D81" s="279"/>
      <c r="E81" s="279"/>
      <c r="F81" s="302" t="s">
        <v>1212</v>
      </c>
      <c r="G81" s="303"/>
      <c r="H81" s="279" t="s">
        <v>1213</v>
      </c>
      <c r="I81" s="279" t="s">
        <v>1208</v>
      </c>
      <c r="J81" s="279">
        <v>50</v>
      </c>
      <c r="K81" s="293"/>
    </row>
    <row r="82" s="1" customFormat="1" ht="15" customHeight="1">
      <c r="B82" s="304"/>
      <c r="C82" s="279" t="s">
        <v>1214</v>
      </c>
      <c r="D82" s="279"/>
      <c r="E82" s="279"/>
      <c r="F82" s="302" t="s">
        <v>1206</v>
      </c>
      <c r="G82" s="303"/>
      <c r="H82" s="279" t="s">
        <v>1215</v>
      </c>
      <c r="I82" s="279" t="s">
        <v>1216</v>
      </c>
      <c r="J82" s="279"/>
      <c r="K82" s="293"/>
    </row>
    <row r="83" s="1" customFormat="1" ht="15" customHeight="1">
      <c r="B83" s="304"/>
      <c r="C83" s="305" t="s">
        <v>1217</v>
      </c>
      <c r="D83" s="305"/>
      <c r="E83" s="305"/>
      <c r="F83" s="306" t="s">
        <v>1212</v>
      </c>
      <c r="G83" s="305"/>
      <c r="H83" s="305" t="s">
        <v>1218</v>
      </c>
      <c r="I83" s="305" t="s">
        <v>1208</v>
      </c>
      <c r="J83" s="305">
        <v>15</v>
      </c>
      <c r="K83" s="293"/>
    </row>
    <row r="84" s="1" customFormat="1" ht="15" customHeight="1">
      <c r="B84" s="304"/>
      <c r="C84" s="305" t="s">
        <v>1219</v>
      </c>
      <c r="D84" s="305"/>
      <c r="E84" s="305"/>
      <c r="F84" s="306" t="s">
        <v>1212</v>
      </c>
      <c r="G84" s="305"/>
      <c r="H84" s="305" t="s">
        <v>1220</v>
      </c>
      <c r="I84" s="305" t="s">
        <v>1208</v>
      </c>
      <c r="J84" s="305">
        <v>15</v>
      </c>
      <c r="K84" s="293"/>
    </row>
    <row r="85" s="1" customFormat="1" ht="15" customHeight="1">
      <c r="B85" s="304"/>
      <c r="C85" s="305" t="s">
        <v>1221</v>
      </c>
      <c r="D85" s="305"/>
      <c r="E85" s="305"/>
      <c r="F85" s="306" t="s">
        <v>1212</v>
      </c>
      <c r="G85" s="305"/>
      <c r="H85" s="305" t="s">
        <v>1222</v>
      </c>
      <c r="I85" s="305" t="s">
        <v>1208</v>
      </c>
      <c r="J85" s="305">
        <v>20</v>
      </c>
      <c r="K85" s="293"/>
    </row>
    <row r="86" s="1" customFormat="1" ht="15" customHeight="1">
      <c r="B86" s="304"/>
      <c r="C86" s="305" t="s">
        <v>1223</v>
      </c>
      <c r="D86" s="305"/>
      <c r="E86" s="305"/>
      <c r="F86" s="306" t="s">
        <v>1212</v>
      </c>
      <c r="G86" s="305"/>
      <c r="H86" s="305" t="s">
        <v>1224</v>
      </c>
      <c r="I86" s="305" t="s">
        <v>1208</v>
      </c>
      <c r="J86" s="305">
        <v>20</v>
      </c>
      <c r="K86" s="293"/>
    </row>
    <row r="87" s="1" customFormat="1" ht="15" customHeight="1">
      <c r="B87" s="304"/>
      <c r="C87" s="279" t="s">
        <v>1225</v>
      </c>
      <c r="D87" s="279"/>
      <c r="E87" s="279"/>
      <c r="F87" s="302" t="s">
        <v>1212</v>
      </c>
      <c r="G87" s="303"/>
      <c r="H87" s="279" t="s">
        <v>1226</v>
      </c>
      <c r="I87" s="279" t="s">
        <v>1208</v>
      </c>
      <c r="J87" s="279">
        <v>50</v>
      </c>
      <c r="K87" s="293"/>
    </row>
    <row r="88" s="1" customFormat="1" ht="15" customHeight="1">
      <c r="B88" s="304"/>
      <c r="C88" s="279" t="s">
        <v>1227</v>
      </c>
      <c r="D88" s="279"/>
      <c r="E88" s="279"/>
      <c r="F88" s="302" t="s">
        <v>1212</v>
      </c>
      <c r="G88" s="303"/>
      <c r="H88" s="279" t="s">
        <v>1228</v>
      </c>
      <c r="I88" s="279" t="s">
        <v>1208</v>
      </c>
      <c r="J88" s="279">
        <v>20</v>
      </c>
      <c r="K88" s="293"/>
    </row>
    <row r="89" s="1" customFormat="1" ht="15" customHeight="1">
      <c r="B89" s="304"/>
      <c r="C89" s="279" t="s">
        <v>1229</v>
      </c>
      <c r="D89" s="279"/>
      <c r="E89" s="279"/>
      <c r="F89" s="302" t="s">
        <v>1212</v>
      </c>
      <c r="G89" s="303"/>
      <c r="H89" s="279" t="s">
        <v>1230</v>
      </c>
      <c r="I89" s="279" t="s">
        <v>1208</v>
      </c>
      <c r="J89" s="279">
        <v>20</v>
      </c>
      <c r="K89" s="293"/>
    </row>
    <row r="90" s="1" customFormat="1" ht="15" customHeight="1">
      <c r="B90" s="304"/>
      <c r="C90" s="279" t="s">
        <v>1231</v>
      </c>
      <c r="D90" s="279"/>
      <c r="E90" s="279"/>
      <c r="F90" s="302" t="s">
        <v>1212</v>
      </c>
      <c r="G90" s="303"/>
      <c r="H90" s="279" t="s">
        <v>1232</v>
      </c>
      <c r="I90" s="279" t="s">
        <v>1208</v>
      </c>
      <c r="J90" s="279">
        <v>50</v>
      </c>
      <c r="K90" s="293"/>
    </row>
    <row r="91" s="1" customFormat="1" ht="15" customHeight="1">
      <c r="B91" s="304"/>
      <c r="C91" s="279" t="s">
        <v>1233</v>
      </c>
      <c r="D91" s="279"/>
      <c r="E91" s="279"/>
      <c r="F91" s="302" t="s">
        <v>1212</v>
      </c>
      <c r="G91" s="303"/>
      <c r="H91" s="279" t="s">
        <v>1233</v>
      </c>
      <c r="I91" s="279" t="s">
        <v>1208</v>
      </c>
      <c r="J91" s="279">
        <v>50</v>
      </c>
      <c r="K91" s="293"/>
    </row>
    <row r="92" s="1" customFormat="1" ht="15" customHeight="1">
      <c r="B92" s="304"/>
      <c r="C92" s="279" t="s">
        <v>1234</v>
      </c>
      <c r="D92" s="279"/>
      <c r="E92" s="279"/>
      <c r="F92" s="302" t="s">
        <v>1212</v>
      </c>
      <c r="G92" s="303"/>
      <c r="H92" s="279" t="s">
        <v>1235</v>
      </c>
      <c r="I92" s="279" t="s">
        <v>1208</v>
      </c>
      <c r="J92" s="279">
        <v>255</v>
      </c>
      <c r="K92" s="293"/>
    </row>
    <row r="93" s="1" customFormat="1" ht="15" customHeight="1">
      <c r="B93" s="304"/>
      <c r="C93" s="279" t="s">
        <v>1236</v>
      </c>
      <c r="D93" s="279"/>
      <c r="E93" s="279"/>
      <c r="F93" s="302" t="s">
        <v>1206</v>
      </c>
      <c r="G93" s="303"/>
      <c r="H93" s="279" t="s">
        <v>1237</v>
      </c>
      <c r="I93" s="279" t="s">
        <v>1238</v>
      </c>
      <c r="J93" s="279"/>
      <c r="K93" s="293"/>
    </row>
    <row r="94" s="1" customFormat="1" ht="15" customHeight="1">
      <c r="B94" s="304"/>
      <c r="C94" s="279" t="s">
        <v>1239</v>
      </c>
      <c r="D94" s="279"/>
      <c r="E94" s="279"/>
      <c r="F94" s="302" t="s">
        <v>1206</v>
      </c>
      <c r="G94" s="303"/>
      <c r="H94" s="279" t="s">
        <v>1240</v>
      </c>
      <c r="I94" s="279" t="s">
        <v>1241</v>
      </c>
      <c r="J94" s="279"/>
      <c r="K94" s="293"/>
    </row>
    <row r="95" s="1" customFormat="1" ht="15" customHeight="1">
      <c r="B95" s="304"/>
      <c r="C95" s="279" t="s">
        <v>1242</v>
      </c>
      <c r="D95" s="279"/>
      <c r="E95" s="279"/>
      <c r="F95" s="302" t="s">
        <v>1206</v>
      </c>
      <c r="G95" s="303"/>
      <c r="H95" s="279" t="s">
        <v>1242</v>
      </c>
      <c r="I95" s="279" t="s">
        <v>1241</v>
      </c>
      <c r="J95" s="279"/>
      <c r="K95" s="293"/>
    </row>
    <row r="96" s="1" customFormat="1" ht="15" customHeight="1">
      <c r="B96" s="304"/>
      <c r="C96" s="279" t="s">
        <v>38</v>
      </c>
      <c r="D96" s="279"/>
      <c r="E96" s="279"/>
      <c r="F96" s="302" t="s">
        <v>1206</v>
      </c>
      <c r="G96" s="303"/>
      <c r="H96" s="279" t="s">
        <v>1243</v>
      </c>
      <c r="I96" s="279" t="s">
        <v>1241</v>
      </c>
      <c r="J96" s="279"/>
      <c r="K96" s="293"/>
    </row>
    <row r="97" s="1" customFormat="1" ht="15" customHeight="1">
      <c r="B97" s="304"/>
      <c r="C97" s="279" t="s">
        <v>48</v>
      </c>
      <c r="D97" s="279"/>
      <c r="E97" s="279"/>
      <c r="F97" s="302" t="s">
        <v>1206</v>
      </c>
      <c r="G97" s="303"/>
      <c r="H97" s="279" t="s">
        <v>1244</v>
      </c>
      <c r="I97" s="279" t="s">
        <v>1241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1245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1200</v>
      </c>
      <c r="D103" s="294"/>
      <c r="E103" s="294"/>
      <c r="F103" s="294" t="s">
        <v>1201</v>
      </c>
      <c r="G103" s="295"/>
      <c r="H103" s="294" t="s">
        <v>54</v>
      </c>
      <c r="I103" s="294" t="s">
        <v>57</v>
      </c>
      <c r="J103" s="294" t="s">
        <v>1202</v>
      </c>
      <c r="K103" s="293"/>
    </row>
    <row r="104" s="1" customFormat="1" ht="17.25" customHeight="1">
      <c r="B104" s="291"/>
      <c r="C104" s="296" t="s">
        <v>1203</v>
      </c>
      <c r="D104" s="296"/>
      <c r="E104" s="296"/>
      <c r="F104" s="297" t="s">
        <v>1204</v>
      </c>
      <c r="G104" s="298"/>
      <c r="H104" s="296"/>
      <c r="I104" s="296"/>
      <c r="J104" s="296" t="s">
        <v>1205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53</v>
      </c>
      <c r="D106" s="301"/>
      <c r="E106" s="301"/>
      <c r="F106" s="302" t="s">
        <v>1206</v>
      </c>
      <c r="G106" s="279"/>
      <c r="H106" s="279" t="s">
        <v>1246</v>
      </c>
      <c r="I106" s="279" t="s">
        <v>1208</v>
      </c>
      <c r="J106" s="279">
        <v>20</v>
      </c>
      <c r="K106" s="293"/>
    </row>
    <row r="107" s="1" customFormat="1" ht="15" customHeight="1">
      <c r="B107" s="291"/>
      <c r="C107" s="279" t="s">
        <v>1209</v>
      </c>
      <c r="D107" s="279"/>
      <c r="E107" s="279"/>
      <c r="F107" s="302" t="s">
        <v>1206</v>
      </c>
      <c r="G107" s="279"/>
      <c r="H107" s="279" t="s">
        <v>1246</v>
      </c>
      <c r="I107" s="279" t="s">
        <v>1208</v>
      </c>
      <c r="J107" s="279">
        <v>120</v>
      </c>
      <c r="K107" s="293"/>
    </row>
    <row r="108" s="1" customFormat="1" ht="15" customHeight="1">
      <c r="B108" s="304"/>
      <c r="C108" s="279" t="s">
        <v>1211</v>
      </c>
      <c r="D108" s="279"/>
      <c r="E108" s="279"/>
      <c r="F108" s="302" t="s">
        <v>1212</v>
      </c>
      <c r="G108" s="279"/>
      <c r="H108" s="279" t="s">
        <v>1246</v>
      </c>
      <c r="I108" s="279" t="s">
        <v>1208</v>
      </c>
      <c r="J108" s="279">
        <v>50</v>
      </c>
      <c r="K108" s="293"/>
    </row>
    <row r="109" s="1" customFormat="1" ht="15" customHeight="1">
      <c r="B109" s="304"/>
      <c r="C109" s="279" t="s">
        <v>1214</v>
      </c>
      <c r="D109" s="279"/>
      <c r="E109" s="279"/>
      <c r="F109" s="302" t="s">
        <v>1206</v>
      </c>
      <c r="G109" s="279"/>
      <c r="H109" s="279" t="s">
        <v>1246</v>
      </c>
      <c r="I109" s="279" t="s">
        <v>1216</v>
      </c>
      <c r="J109" s="279"/>
      <c r="K109" s="293"/>
    </row>
    <row r="110" s="1" customFormat="1" ht="15" customHeight="1">
      <c r="B110" s="304"/>
      <c r="C110" s="279" t="s">
        <v>1225</v>
      </c>
      <c r="D110" s="279"/>
      <c r="E110" s="279"/>
      <c r="F110" s="302" t="s">
        <v>1212</v>
      </c>
      <c r="G110" s="279"/>
      <c r="H110" s="279" t="s">
        <v>1246</v>
      </c>
      <c r="I110" s="279" t="s">
        <v>1208</v>
      </c>
      <c r="J110" s="279">
        <v>50</v>
      </c>
      <c r="K110" s="293"/>
    </row>
    <row r="111" s="1" customFormat="1" ht="15" customHeight="1">
      <c r="B111" s="304"/>
      <c r="C111" s="279" t="s">
        <v>1233</v>
      </c>
      <c r="D111" s="279"/>
      <c r="E111" s="279"/>
      <c r="F111" s="302" t="s">
        <v>1212</v>
      </c>
      <c r="G111" s="279"/>
      <c r="H111" s="279" t="s">
        <v>1246</v>
      </c>
      <c r="I111" s="279" t="s">
        <v>1208</v>
      </c>
      <c r="J111" s="279">
        <v>50</v>
      </c>
      <c r="K111" s="293"/>
    </row>
    <row r="112" s="1" customFormat="1" ht="15" customHeight="1">
      <c r="B112" s="304"/>
      <c r="C112" s="279" t="s">
        <v>1231</v>
      </c>
      <c r="D112" s="279"/>
      <c r="E112" s="279"/>
      <c r="F112" s="302" t="s">
        <v>1212</v>
      </c>
      <c r="G112" s="279"/>
      <c r="H112" s="279" t="s">
        <v>1246</v>
      </c>
      <c r="I112" s="279" t="s">
        <v>1208</v>
      </c>
      <c r="J112" s="279">
        <v>50</v>
      </c>
      <c r="K112" s="293"/>
    </row>
    <row r="113" s="1" customFormat="1" ht="15" customHeight="1">
      <c r="B113" s="304"/>
      <c r="C113" s="279" t="s">
        <v>53</v>
      </c>
      <c r="D113" s="279"/>
      <c r="E113" s="279"/>
      <c r="F113" s="302" t="s">
        <v>1206</v>
      </c>
      <c r="G113" s="279"/>
      <c r="H113" s="279" t="s">
        <v>1247</v>
      </c>
      <c r="I113" s="279" t="s">
        <v>1208</v>
      </c>
      <c r="J113" s="279">
        <v>20</v>
      </c>
      <c r="K113" s="293"/>
    </row>
    <row r="114" s="1" customFormat="1" ht="15" customHeight="1">
      <c r="B114" s="304"/>
      <c r="C114" s="279" t="s">
        <v>1248</v>
      </c>
      <c r="D114" s="279"/>
      <c r="E114" s="279"/>
      <c r="F114" s="302" t="s">
        <v>1206</v>
      </c>
      <c r="G114" s="279"/>
      <c r="H114" s="279" t="s">
        <v>1249</v>
      </c>
      <c r="I114" s="279" t="s">
        <v>1208</v>
      </c>
      <c r="J114" s="279">
        <v>120</v>
      </c>
      <c r="K114" s="293"/>
    </row>
    <row r="115" s="1" customFormat="1" ht="15" customHeight="1">
      <c r="B115" s="304"/>
      <c r="C115" s="279" t="s">
        <v>38</v>
      </c>
      <c r="D115" s="279"/>
      <c r="E115" s="279"/>
      <c r="F115" s="302" t="s">
        <v>1206</v>
      </c>
      <c r="G115" s="279"/>
      <c r="H115" s="279" t="s">
        <v>1250</v>
      </c>
      <c r="I115" s="279" t="s">
        <v>1241</v>
      </c>
      <c r="J115" s="279"/>
      <c r="K115" s="293"/>
    </row>
    <row r="116" s="1" customFormat="1" ht="15" customHeight="1">
      <c r="B116" s="304"/>
      <c r="C116" s="279" t="s">
        <v>48</v>
      </c>
      <c r="D116" s="279"/>
      <c r="E116" s="279"/>
      <c r="F116" s="302" t="s">
        <v>1206</v>
      </c>
      <c r="G116" s="279"/>
      <c r="H116" s="279" t="s">
        <v>1251</v>
      </c>
      <c r="I116" s="279" t="s">
        <v>1241</v>
      </c>
      <c r="J116" s="279"/>
      <c r="K116" s="293"/>
    </row>
    <row r="117" s="1" customFormat="1" ht="15" customHeight="1">
      <c r="B117" s="304"/>
      <c r="C117" s="279" t="s">
        <v>57</v>
      </c>
      <c r="D117" s="279"/>
      <c r="E117" s="279"/>
      <c r="F117" s="302" t="s">
        <v>1206</v>
      </c>
      <c r="G117" s="279"/>
      <c r="H117" s="279" t="s">
        <v>1252</v>
      </c>
      <c r="I117" s="279" t="s">
        <v>1253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1254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1200</v>
      </c>
      <c r="D123" s="294"/>
      <c r="E123" s="294"/>
      <c r="F123" s="294" t="s">
        <v>1201</v>
      </c>
      <c r="G123" s="295"/>
      <c r="H123" s="294" t="s">
        <v>54</v>
      </c>
      <c r="I123" s="294" t="s">
        <v>57</v>
      </c>
      <c r="J123" s="294" t="s">
        <v>1202</v>
      </c>
      <c r="K123" s="323"/>
    </row>
    <row r="124" s="1" customFormat="1" ht="17.25" customHeight="1">
      <c r="B124" s="322"/>
      <c r="C124" s="296" t="s">
        <v>1203</v>
      </c>
      <c r="D124" s="296"/>
      <c r="E124" s="296"/>
      <c r="F124" s="297" t="s">
        <v>1204</v>
      </c>
      <c r="G124" s="298"/>
      <c r="H124" s="296"/>
      <c r="I124" s="296"/>
      <c r="J124" s="296" t="s">
        <v>1205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1209</v>
      </c>
      <c r="D126" s="301"/>
      <c r="E126" s="301"/>
      <c r="F126" s="302" t="s">
        <v>1206</v>
      </c>
      <c r="G126" s="279"/>
      <c r="H126" s="279" t="s">
        <v>1246</v>
      </c>
      <c r="I126" s="279" t="s">
        <v>1208</v>
      </c>
      <c r="J126" s="279">
        <v>120</v>
      </c>
      <c r="K126" s="327"/>
    </row>
    <row r="127" s="1" customFormat="1" ht="15" customHeight="1">
      <c r="B127" s="324"/>
      <c r="C127" s="279" t="s">
        <v>1255</v>
      </c>
      <c r="D127" s="279"/>
      <c r="E127" s="279"/>
      <c r="F127" s="302" t="s">
        <v>1206</v>
      </c>
      <c r="G127" s="279"/>
      <c r="H127" s="279" t="s">
        <v>1256</v>
      </c>
      <c r="I127" s="279" t="s">
        <v>1208</v>
      </c>
      <c r="J127" s="279" t="s">
        <v>1257</v>
      </c>
      <c r="K127" s="327"/>
    </row>
    <row r="128" s="1" customFormat="1" ht="15" customHeight="1">
      <c r="B128" s="324"/>
      <c r="C128" s="279" t="s">
        <v>1154</v>
      </c>
      <c r="D128" s="279"/>
      <c r="E128" s="279"/>
      <c r="F128" s="302" t="s">
        <v>1206</v>
      </c>
      <c r="G128" s="279"/>
      <c r="H128" s="279" t="s">
        <v>1258</v>
      </c>
      <c r="I128" s="279" t="s">
        <v>1208</v>
      </c>
      <c r="J128" s="279" t="s">
        <v>1257</v>
      </c>
      <c r="K128" s="327"/>
    </row>
    <row r="129" s="1" customFormat="1" ht="15" customHeight="1">
      <c r="B129" s="324"/>
      <c r="C129" s="279" t="s">
        <v>1217</v>
      </c>
      <c r="D129" s="279"/>
      <c r="E129" s="279"/>
      <c r="F129" s="302" t="s">
        <v>1212</v>
      </c>
      <c r="G129" s="279"/>
      <c r="H129" s="279" t="s">
        <v>1218</v>
      </c>
      <c r="I129" s="279" t="s">
        <v>1208</v>
      </c>
      <c r="J129" s="279">
        <v>15</v>
      </c>
      <c r="K129" s="327"/>
    </row>
    <row r="130" s="1" customFormat="1" ht="15" customHeight="1">
      <c r="B130" s="324"/>
      <c r="C130" s="305" t="s">
        <v>1219</v>
      </c>
      <c r="D130" s="305"/>
      <c r="E130" s="305"/>
      <c r="F130" s="306" t="s">
        <v>1212</v>
      </c>
      <c r="G130" s="305"/>
      <c r="H130" s="305" t="s">
        <v>1220</v>
      </c>
      <c r="I130" s="305" t="s">
        <v>1208</v>
      </c>
      <c r="J130" s="305">
        <v>15</v>
      </c>
      <c r="K130" s="327"/>
    </row>
    <row r="131" s="1" customFormat="1" ht="15" customHeight="1">
      <c r="B131" s="324"/>
      <c r="C131" s="305" t="s">
        <v>1221</v>
      </c>
      <c r="D131" s="305"/>
      <c r="E131" s="305"/>
      <c r="F131" s="306" t="s">
        <v>1212</v>
      </c>
      <c r="G131" s="305"/>
      <c r="H131" s="305" t="s">
        <v>1222</v>
      </c>
      <c r="I131" s="305" t="s">
        <v>1208</v>
      </c>
      <c r="J131" s="305">
        <v>20</v>
      </c>
      <c r="K131" s="327"/>
    </row>
    <row r="132" s="1" customFormat="1" ht="15" customHeight="1">
      <c r="B132" s="324"/>
      <c r="C132" s="305" t="s">
        <v>1223</v>
      </c>
      <c r="D132" s="305"/>
      <c r="E132" s="305"/>
      <c r="F132" s="306" t="s">
        <v>1212</v>
      </c>
      <c r="G132" s="305"/>
      <c r="H132" s="305" t="s">
        <v>1224</v>
      </c>
      <c r="I132" s="305" t="s">
        <v>1208</v>
      </c>
      <c r="J132" s="305">
        <v>20</v>
      </c>
      <c r="K132" s="327"/>
    </row>
    <row r="133" s="1" customFormat="1" ht="15" customHeight="1">
      <c r="B133" s="324"/>
      <c r="C133" s="279" t="s">
        <v>1211</v>
      </c>
      <c r="D133" s="279"/>
      <c r="E133" s="279"/>
      <c r="F133" s="302" t="s">
        <v>1212</v>
      </c>
      <c r="G133" s="279"/>
      <c r="H133" s="279" t="s">
        <v>1246</v>
      </c>
      <c r="I133" s="279" t="s">
        <v>1208</v>
      </c>
      <c r="J133" s="279">
        <v>50</v>
      </c>
      <c r="K133" s="327"/>
    </row>
    <row r="134" s="1" customFormat="1" ht="15" customHeight="1">
      <c r="B134" s="324"/>
      <c r="C134" s="279" t="s">
        <v>1225</v>
      </c>
      <c r="D134" s="279"/>
      <c r="E134" s="279"/>
      <c r="F134" s="302" t="s">
        <v>1212</v>
      </c>
      <c r="G134" s="279"/>
      <c r="H134" s="279" t="s">
        <v>1246</v>
      </c>
      <c r="I134" s="279" t="s">
        <v>1208</v>
      </c>
      <c r="J134" s="279">
        <v>50</v>
      </c>
      <c r="K134" s="327"/>
    </row>
    <row r="135" s="1" customFormat="1" ht="15" customHeight="1">
      <c r="B135" s="324"/>
      <c r="C135" s="279" t="s">
        <v>1231</v>
      </c>
      <c r="D135" s="279"/>
      <c r="E135" s="279"/>
      <c r="F135" s="302" t="s">
        <v>1212</v>
      </c>
      <c r="G135" s="279"/>
      <c r="H135" s="279" t="s">
        <v>1246</v>
      </c>
      <c r="I135" s="279" t="s">
        <v>1208</v>
      </c>
      <c r="J135" s="279">
        <v>50</v>
      </c>
      <c r="K135" s="327"/>
    </row>
    <row r="136" s="1" customFormat="1" ht="15" customHeight="1">
      <c r="B136" s="324"/>
      <c r="C136" s="279" t="s">
        <v>1233</v>
      </c>
      <c r="D136" s="279"/>
      <c r="E136" s="279"/>
      <c r="F136" s="302" t="s">
        <v>1212</v>
      </c>
      <c r="G136" s="279"/>
      <c r="H136" s="279" t="s">
        <v>1246</v>
      </c>
      <c r="I136" s="279" t="s">
        <v>1208</v>
      </c>
      <c r="J136" s="279">
        <v>50</v>
      </c>
      <c r="K136" s="327"/>
    </row>
    <row r="137" s="1" customFormat="1" ht="15" customHeight="1">
      <c r="B137" s="324"/>
      <c r="C137" s="279" t="s">
        <v>1234</v>
      </c>
      <c r="D137" s="279"/>
      <c r="E137" s="279"/>
      <c r="F137" s="302" t="s">
        <v>1212</v>
      </c>
      <c r="G137" s="279"/>
      <c r="H137" s="279" t="s">
        <v>1259</v>
      </c>
      <c r="I137" s="279" t="s">
        <v>1208</v>
      </c>
      <c r="J137" s="279">
        <v>255</v>
      </c>
      <c r="K137" s="327"/>
    </row>
    <row r="138" s="1" customFormat="1" ht="15" customHeight="1">
      <c r="B138" s="324"/>
      <c r="C138" s="279" t="s">
        <v>1236</v>
      </c>
      <c r="D138" s="279"/>
      <c r="E138" s="279"/>
      <c r="F138" s="302" t="s">
        <v>1206</v>
      </c>
      <c r="G138" s="279"/>
      <c r="H138" s="279" t="s">
        <v>1260</v>
      </c>
      <c r="I138" s="279" t="s">
        <v>1238</v>
      </c>
      <c r="J138" s="279"/>
      <c r="K138" s="327"/>
    </row>
    <row r="139" s="1" customFormat="1" ht="15" customHeight="1">
      <c r="B139" s="324"/>
      <c r="C139" s="279" t="s">
        <v>1239</v>
      </c>
      <c r="D139" s="279"/>
      <c r="E139" s="279"/>
      <c r="F139" s="302" t="s">
        <v>1206</v>
      </c>
      <c r="G139" s="279"/>
      <c r="H139" s="279" t="s">
        <v>1261</v>
      </c>
      <c r="I139" s="279" t="s">
        <v>1241</v>
      </c>
      <c r="J139" s="279"/>
      <c r="K139" s="327"/>
    </row>
    <row r="140" s="1" customFormat="1" ht="15" customHeight="1">
      <c r="B140" s="324"/>
      <c r="C140" s="279" t="s">
        <v>1242</v>
      </c>
      <c r="D140" s="279"/>
      <c r="E140" s="279"/>
      <c r="F140" s="302" t="s">
        <v>1206</v>
      </c>
      <c r="G140" s="279"/>
      <c r="H140" s="279" t="s">
        <v>1242</v>
      </c>
      <c r="I140" s="279" t="s">
        <v>1241</v>
      </c>
      <c r="J140" s="279"/>
      <c r="K140" s="327"/>
    </row>
    <row r="141" s="1" customFormat="1" ht="15" customHeight="1">
      <c r="B141" s="324"/>
      <c r="C141" s="279" t="s">
        <v>38</v>
      </c>
      <c r="D141" s="279"/>
      <c r="E141" s="279"/>
      <c r="F141" s="302" t="s">
        <v>1206</v>
      </c>
      <c r="G141" s="279"/>
      <c r="H141" s="279" t="s">
        <v>1262</v>
      </c>
      <c r="I141" s="279" t="s">
        <v>1241</v>
      </c>
      <c r="J141" s="279"/>
      <c r="K141" s="327"/>
    </row>
    <row r="142" s="1" customFormat="1" ht="15" customHeight="1">
      <c r="B142" s="324"/>
      <c r="C142" s="279" t="s">
        <v>1263</v>
      </c>
      <c r="D142" s="279"/>
      <c r="E142" s="279"/>
      <c r="F142" s="302" t="s">
        <v>1206</v>
      </c>
      <c r="G142" s="279"/>
      <c r="H142" s="279" t="s">
        <v>1264</v>
      </c>
      <c r="I142" s="279" t="s">
        <v>1241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1265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1200</v>
      </c>
      <c r="D148" s="294"/>
      <c r="E148" s="294"/>
      <c r="F148" s="294" t="s">
        <v>1201</v>
      </c>
      <c r="G148" s="295"/>
      <c r="H148" s="294" t="s">
        <v>54</v>
      </c>
      <c r="I148" s="294" t="s">
        <v>57</v>
      </c>
      <c r="J148" s="294" t="s">
        <v>1202</v>
      </c>
      <c r="K148" s="293"/>
    </row>
    <row r="149" s="1" customFormat="1" ht="17.25" customHeight="1">
      <c r="B149" s="291"/>
      <c r="C149" s="296" t="s">
        <v>1203</v>
      </c>
      <c r="D149" s="296"/>
      <c r="E149" s="296"/>
      <c r="F149" s="297" t="s">
        <v>1204</v>
      </c>
      <c r="G149" s="298"/>
      <c r="H149" s="296"/>
      <c r="I149" s="296"/>
      <c r="J149" s="296" t="s">
        <v>1205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1209</v>
      </c>
      <c r="D151" s="279"/>
      <c r="E151" s="279"/>
      <c r="F151" s="332" t="s">
        <v>1206</v>
      </c>
      <c r="G151" s="279"/>
      <c r="H151" s="331" t="s">
        <v>1246</v>
      </c>
      <c r="I151" s="331" t="s">
        <v>1208</v>
      </c>
      <c r="J151" s="331">
        <v>120</v>
      </c>
      <c r="K151" s="327"/>
    </row>
    <row r="152" s="1" customFormat="1" ht="15" customHeight="1">
      <c r="B152" s="304"/>
      <c r="C152" s="331" t="s">
        <v>1255</v>
      </c>
      <c r="D152" s="279"/>
      <c r="E152" s="279"/>
      <c r="F152" s="332" t="s">
        <v>1206</v>
      </c>
      <c r="G152" s="279"/>
      <c r="H152" s="331" t="s">
        <v>1266</v>
      </c>
      <c r="I152" s="331" t="s">
        <v>1208</v>
      </c>
      <c r="J152" s="331" t="s">
        <v>1257</v>
      </c>
      <c r="K152" s="327"/>
    </row>
    <row r="153" s="1" customFormat="1" ht="15" customHeight="1">
      <c r="B153" s="304"/>
      <c r="C153" s="331" t="s">
        <v>1154</v>
      </c>
      <c r="D153" s="279"/>
      <c r="E153" s="279"/>
      <c r="F153" s="332" t="s">
        <v>1206</v>
      </c>
      <c r="G153" s="279"/>
      <c r="H153" s="331" t="s">
        <v>1267</v>
      </c>
      <c r="I153" s="331" t="s">
        <v>1208</v>
      </c>
      <c r="J153" s="331" t="s">
        <v>1257</v>
      </c>
      <c r="K153" s="327"/>
    </row>
    <row r="154" s="1" customFormat="1" ht="15" customHeight="1">
      <c r="B154" s="304"/>
      <c r="C154" s="331" t="s">
        <v>1211</v>
      </c>
      <c r="D154" s="279"/>
      <c r="E154" s="279"/>
      <c r="F154" s="332" t="s">
        <v>1212</v>
      </c>
      <c r="G154" s="279"/>
      <c r="H154" s="331" t="s">
        <v>1246</v>
      </c>
      <c r="I154" s="331" t="s">
        <v>1208</v>
      </c>
      <c r="J154" s="331">
        <v>50</v>
      </c>
      <c r="K154" s="327"/>
    </row>
    <row r="155" s="1" customFormat="1" ht="15" customHeight="1">
      <c r="B155" s="304"/>
      <c r="C155" s="331" t="s">
        <v>1214</v>
      </c>
      <c r="D155" s="279"/>
      <c r="E155" s="279"/>
      <c r="F155" s="332" t="s">
        <v>1206</v>
      </c>
      <c r="G155" s="279"/>
      <c r="H155" s="331" t="s">
        <v>1246</v>
      </c>
      <c r="I155" s="331" t="s">
        <v>1216</v>
      </c>
      <c r="J155" s="331"/>
      <c r="K155" s="327"/>
    </row>
    <row r="156" s="1" customFormat="1" ht="15" customHeight="1">
      <c r="B156" s="304"/>
      <c r="C156" s="331" t="s">
        <v>1225</v>
      </c>
      <c r="D156" s="279"/>
      <c r="E156" s="279"/>
      <c r="F156" s="332" t="s">
        <v>1212</v>
      </c>
      <c r="G156" s="279"/>
      <c r="H156" s="331" t="s">
        <v>1246</v>
      </c>
      <c r="I156" s="331" t="s">
        <v>1208</v>
      </c>
      <c r="J156" s="331">
        <v>50</v>
      </c>
      <c r="K156" s="327"/>
    </row>
    <row r="157" s="1" customFormat="1" ht="15" customHeight="1">
      <c r="B157" s="304"/>
      <c r="C157" s="331" t="s">
        <v>1233</v>
      </c>
      <c r="D157" s="279"/>
      <c r="E157" s="279"/>
      <c r="F157" s="332" t="s">
        <v>1212</v>
      </c>
      <c r="G157" s="279"/>
      <c r="H157" s="331" t="s">
        <v>1246</v>
      </c>
      <c r="I157" s="331" t="s">
        <v>1208</v>
      </c>
      <c r="J157" s="331">
        <v>50</v>
      </c>
      <c r="K157" s="327"/>
    </row>
    <row r="158" s="1" customFormat="1" ht="15" customHeight="1">
      <c r="B158" s="304"/>
      <c r="C158" s="331" t="s">
        <v>1231</v>
      </c>
      <c r="D158" s="279"/>
      <c r="E158" s="279"/>
      <c r="F158" s="332" t="s">
        <v>1212</v>
      </c>
      <c r="G158" s="279"/>
      <c r="H158" s="331" t="s">
        <v>1246</v>
      </c>
      <c r="I158" s="331" t="s">
        <v>1208</v>
      </c>
      <c r="J158" s="331">
        <v>50</v>
      </c>
      <c r="K158" s="327"/>
    </row>
    <row r="159" s="1" customFormat="1" ht="15" customHeight="1">
      <c r="B159" s="304"/>
      <c r="C159" s="331" t="s">
        <v>83</v>
      </c>
      <c r="D159" s="279"/>
      <c r="E159" s="279"/>
      <c r="F159" s="332" t="s">
        <v>1206</v>
      </c>
      <c r="G159" s="279"/>
      <c r="H159" s="331" t="s">
        <v>1268</v>
      </c>
      <c r="I159" s="331" t="s">
        <v>1208</v>
      </c>
      <c r="J159" s="331" t="s">
        <v>1269</v>
      </c>
      <c r="K159" s="327"/>
    </row>
    <row r="160" s="1" customFormat="1" ht="15" customHeight="1">
      <c r="B160" s="304"/>
      <c r="C160" s="331" t="s">
        <v>1270</v>
      </c>
      <c r="D160" s="279"/>
      <c r="E160" s="279"/>
      <c r="F160" s="332" t="s">
        <v>1206</v>
      </c>
      <c r="G160" s="279"/>
      <c r="H160" s="331" t="s">
        <v>1271</v>
      </c>
      <c r="I160" s="331" t="s">
        <v>1241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1272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1200</v>
      </c>
      <c r="D166" s="294"/>
      <c r="E166" s="294"/>
      <c r="F166" s="294" t="s">
        <v>1201</v>
      </c>
      <c r="G166" s="336"/>
      <c r="H166" s="337" t="s">
        <v>54</v>
      </c>
      <c r="I166" s="337" t="s">
        <v>57</v>
      </c>
      <c r="J166" s="294" t="s">
        <v>1202</v>
      </c>
      <c r="K166" s="271"/>
    </row>
    <row r="167" s="1" customFormat="1" ht="17.25" customHeight="1">
      <c r="B167" s="272"/>
      <c r="C167" s="296" t="s">
        <v>1203</v>
      </c>
      <c r="D167" s="296"/>
      <c r="E167" s="296"/>
      <c r="F167" s="297" t="s">
        <v>1204</v>
      </c>
      <c r="G167" s="338"/>
      <c r="H167" s="339"/>
      <c r="I167" s="339"/>
      <c r="J167" s="296" t="s">
        <v>1205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1209</v>
      </c>
      <c r="D169" s="279"/>
      <c r="E169" s="279"/>
      <c r="F169" s="302" t="s">
        <v>1206</v>
      </c>
      <c r="G169" s="279"/>
      <c r="H169" s="279" t="s">
        <v>1246</v>
      </c>
      <c r="I169" s="279" t="s">
        <v>1208</v>
      </c>
      <c r="J169" s="279">
        <v>120</v>
      </c>
      <c r="K169" s="327"/>
    </row>
    <row r="170" s="1" customFormat="1" ht="15" customHeight="1">
      <c r="B170" s="304"/>
      <c r="C170" s="279" t="s">
        <v>1255</v>
      </c>
      <c r="D170" s="279"/>
      <c r="E170" s="279"/>
      <c r="F170" s="302" t="s">
        <v>1206</v>
      </c>
      <c r="G170" s="279"/>
      <c r="H170" s="279" t="s">
        <v>1256</v>
      </c>
      <c r="I170" s="279" t="s">
        <v>1208</v>
      </c>
      <c r="J170" s="279" t="s">
        <v>1257</v>
      </c>
      <c r="K170" s="327"/>
    </row>
    <row r="171" s="1" customFormat="1" ht="15" customHeight="1">
      <c r="B171" s="304"/>
      <c r="C171" s="279" t="s">
        <v>1154</v>
      </c>
      <c r="D171" s="279"/>
      <c r="E171" s="279"/>
      <c r="F171" s="302" t="s">
        <v>1206</v>
      </c>
      <c r="G171" s="279"/>
      <c r="H171" s="279" t="s">
        <v>1273</v>
      </c>
      <c r="I171" s="279" t="s">
        <v>1208</v>
      </c>
      <c r="J171" s="279" t="s">
        <v>1257</v>
      </c>
      <c r="K171" s="327"/>
    </row>
    <row r="172" s="1" customFormat="1" ht="15" customHeight="1">
      <c r="B172" s="304"/>
      <c r="C172" s="279" t="s">
        <v>1211</v>
      </c>
      <c r="D172" s="279"/>
      <c r="E172" s="279"/>
      <c r="F172" s="302" t="s">
        <v>1212</v>
      </c>
      <c r="G172" s="279"/>
      <c r="H172" s="279" t="s">
        <v>1273</v>
      </c>
      <c r="I172" s="279" t="s">
        <v>1208</v>
      </c>
      <c r="J172" s="279">
        <v>50</v>
      </c>
      <c r="K172" s="327"/>
    </row>
    <row r="173" s="1" customFormat="1" ht="15" customHeight="1">
      <c r="B173" s="304"/>
      <c r="C173" s="279" t="s">
        <v>1214</v>
      </c>
      <c r="D173" s="279"/>
      <c r="E173" s="279"/>
      <c r="F173" s="302" t="s">
        <v>1206</v>
      </c>
      <c r="G173" s="279"/>
      <c r="H173" s="279" t="s">
        <v>1273</v>
      </c>
      <c r="I173" s="279" t="s">
        <v>1216</v>
      </c>
      <c r="J173" s="279"/>
      <c r="K173" s="327"/>
    </row>
    <row r="174" s="1" customFormat="1" ht="15" customHeight="1">
      <c r="B174" s="304"/>
      <c r="C174" s="279" t="s">
        <v>1225</v>
      </c>
      <c r="D174" s="279"/>
      <c r="E174" s="279"/>
      <c r="F174" s="302" t="s">
        <v>1212</v>
      </c>
      <c r="G174" s="279"/>
      <c r="H174" s="279" t="s">
        <v>1273</v>
      </c>
      <c r="I174" s="279" t="s">
        <v>1208</v>
      </c>
      <c r="J174" s="279">
        <v>50</v>
      </c>
      <c r="K174" s="327"/>
    </row>
    <row r="175" s="1" customFormat="1" ht="15" customHeight="1">
      <c r="B175" s="304"/>
      <c r="C175" s="279" t="s">
        <v>1233</v>
      </c>
      <c r="D175" s="279"/>
      <c r="E175" s="279"/>
      <c r="F175" s="302" t="s">
        <v>1212</v>
      </c>
      <c r="G175" s="279"/>
      <c r="H175" s="279" t="s">
        <v>1273</v>
      </c>
      <c r="I175" s="279" t="s">
        <v>1208</v>
      </c>
      <c r="J175" s="279">
        <v>50</v>
      </c>
      <c r="K175" s="327"/>
    </row>
    <row r="176" s="1" customFormat="1" ht="15" customHeight="1">
      <c r="B176" s="304"/>
      <c r="C176" s="279" t="s">
        <v>1231</v>
      </c>
      <c r="D176" s="279"/>
      <c r="E176" s="279"/>
      <c r="F176" s="302" t="s">
        <v>1212</v>
      </c>
      <c r="G176" s="279"/>
      <c r="H176" s="279" t="s">
        <v>1273</v>
      </c>
      <c r="I176" s="279" t="s">
        <v>1208</v>
      </c>
      <c r="J176" s="279">
        <v>50</v>
      </c>
      <c r="K176" s="327"/>
    </row>
    <row r="177" s="1" customFormat="1" ht="15" customHeight="1">
      <c r="B177" s="304"/>
      <c r="C177" s="279" t="s">
        <v>110</v>
      </c>
      <c r="D177" s="279"/>
      <c r="E177" s="279"/>
      <c r="F177" s="302" t="s">
        <v>1206</v>
      </c>
      <c r="G177" s="279"/>
      <c r="H177" s="279" t="s">
        <v>1274</v>
      </c>
      <c r="I177" s="279" t="s">
        <v>1275</v>
      </c>
      <c r="J177" s="279"/>
      <c r="K177" s="327"/>
    </row>
    <row r="178" s="1" customFormat="1" ht="15" customHeight="1">
      <c r="B178" s="304"/>
      <c r="C178" s="279" t="s">
        <v>57</v>
      </c>
      <c r="D178" s="279"/>
      <c r="E178" s="279"/>
      <c r="F178" s="302" t="s">
        <v>1206</v>
      </c>
      <c r="G178" s="279"/>
      <c r="H178" s="279" t="s">
        <v>1276</v>
      </c>
      <c r="I178" s="279" t="s">
        <v>1277</v>
      </c>
      <c r="J178" s="279">
        <v>1</v>
      </c>
      <c r="K178" s="327"/>
    </row>
    <row r="179" s="1" customFormat="1" ht="15" customHeight="1">
      <c r="B179" s="304"/>
      <c r="C179" s="279" t="s">
        <v>53</v>
      </c>
      <c r="D179" s="279"/>
      <c r="E179" s="279"/>
      <c r="F179" s="302" t="s">
        <v>1206</v>
      </c>
      <c r="G179" s="279"/>
      <c r="H179" s="279" t="s">
        <v>1278</v>
      </c>
      <c r="I179" s="279" t="s">
        <v>1208</v>
      </c>
      <c r="J179" s="279">
        <v>20</v>
      </c>
      <c r="K179" s="327"/>
    </row>
    <row r="180" s="1" customFormat="1" ht="15" customHeight="1">
      <c r="B180" s="304"/>
      <c r="C180" s="279" t="s">
        <v>54</v>
      </c>
      <c r="D180" s="279"/>
      <c r="E180" s="279"/>
      <c r="F180" s="302" t="s">
        <v>1206</v>
      </c>
      <c r="G180" s="279"/>
      <c r="H180" s="279" t="s">
        <v>1279</v>
      </c>
      <c r="I180" s="279" t="s">
        <v>1208</v>
      </c>
      <c r="J180" s="279">
        <v>255</v>
      </c>
      <c r="K180" s="327"/>
    </row>
    <row r="181" s="1" customFormat="1" ht="15" customHeight="1">
      <c r="B181" s="304"/>
      <c r="C181" s="279" t="s">
        <v>111</v>
      </c>
      <c r="D181" s="279"/>
      <c r="E181" s="279"/>
      <c r="F181" s="302" t="s">
        <v>1206</v>
      </c>
      <c r="G181" s="279"/>
      <c r="H181" s="279" t="s">
        <v>1170</v>
      </c>
      <c r="I181" s="279" t="s">
        <v>1208</v>
      </c>
      <c r="J181" s="279">
        <v>10</v>
      </c>
      <c r="K181" s="327"/>
    </row>
    <row r="182" s="1" customFormat="1" ht="15" customHeight="1">
      <c r="B182" s="304"/>
      <c r="C182" s="279" t="s">
        <v>112</v>
      </c>
      <c r="D182" s="279"/>
      <c r="E182" s="279"/>
      <c r="F182" s="302" t="s">
        <v>1206</v>
      </c>
      <c r="G182" s="279"/>
      <c r="H182" s="279" t="s">
        <v>1280</v>
      </c>
      <c r="I182" s="279" t="s">
        <v>1241</v>
      </c>
      <c r="J182" s="279"/>
      <c r="K182" s="327"/>
    </row>
    <row r="183" s="1" customFormat="1" ht="15" customHeight="1">
      <c r="B183" s="304"/>
      <c r="C183" s="279" t="s">
        <v>1281</v>
      </c>
      <c r="D183" s="279"/>
      <c r="E183" s="279"/>
      <c r="F183" s="302" t="s">
        <v>1206</v>
      </c>
      <c r="G183" s="279"/>
      <c r="H183" s="279" t="s">
        <v>1282</v>
      </c>
      <c r="I183" s="279" t="s">
        <v>1241</v>
      </c>
      <c r="J183" s="279"/>
      <c r="K183" s="327"/>
    </row>
    <row r="184" s="1" customFormat="1" ht="15" customHeight="1">
      <c r="B184" s="304"/>
      <c r="C184" s="279" t="s">
        <v>1270</v>
      </c>
      <c r="D184" s="279"/>
      <c r="E184" s="279"/>
      <c r="F184" s="302" t="s">
        <v>1206</v>
      </c>
      <c r="G184" s="279"/>
      <c r="H184" s="279" t="s">
        <v>1283</v>
      </c>
      <c r="I184" s="279" t="s">
        <v>1241</v>
      </c>
      <c r="J184" s="279"/>
      <c r="K184" s="327"/>
    </row>
    <row r="185" s="1" customFormat="1" ht="15" customHeight="1">
      <c r="B185" s="304"/>
      <c r="C185" s="279" t="s">
        <v>114</v>
      </c>
      <c r="D185" s="279"/>
      <c r="E185" s="279"/>
      <c r="F185" s="302" t="s">
        <v>1212</v>
      </c>
      <c r="G185" s="279"/>
      <c r="H185" s="279" t="s">
        <v>1284</v>
      </c>
      <c r="I185" s="279" t="s">
        <v>1208</v>
      </c>
      <c r="J185" s="279">
        <v>50</v>
      </c>
      <c r="K185" s="327"/>
    </row>
    <row r="186" s="1" customFormat="1" ht="15" customHeight="1">
      <c r="B186" s="304"/>
      <c r="C186" s="279" t="s">
        <v>1285</v>
      </c>
      <c r="D186" s="279"/>
      <c r="E186" s="279"/>
      <c r="F186" s="302" t="s">
        <v>1212</v>
      </c>
      <c r="G186" s="279"/>
      <c r="H186" s="279" t="s">
        <v>1286</v>
      </c>
      <c r="I186" s="279" t="s">
        <v>1287</v>
      </c>
      <c r="J186" s="279"/>
      <c r="K186" s="327"/>
    </row>
    <row r="187" s="1" customFormat="1" ht="15" customHeight="1">
      <c r="B187" s="304"/>
      <c r="C187" s="279" t="s">
        <v>1288</v>
      </c>
      <c r="D187" s="279"/>
      <c r="E187" s="279"/>
      <c r="F187" s="302" t="s">
        <v>1212</v>
      </c>
      <c r="G187" s="279"/>
      <c r="H187" s="279" t="s">
        <v>1289</v>
      </c>
      <c r="I187" s="279" t="s">
        <v>1287</v>
      </c>
      <c r="J187" s="279"/>
      <c r="K187" s="327"/>
    </row>
    <row r="188" s="1" customFormat="1" ht="15" customHeight="1">
      <c r="B188" s="304"/>
      <c r="C188" s="279" t="s">
        <v>1290</v>
      </c>
      <c r="D188" s="279"/>
      <c r="E188" s="279"/>
      <c r="F188" s="302" t="s">
        <v>1212</v>
      </c>
      <c r="G188" s="279"/>
      <c r="H188" s="279" t="s">
        <v>1291</v>
      </c>
      <c r="I188" s="279" t="s">
        <v>1287</v>
      </c>
      <c r="J188" s="279"/>
      <c r="K188" s="327"/>
    </row>
    <row r="189" s="1" customFormat="1" ht="15" customHeight="1">
      <c r="B189" s="304"/>
      <c r="C189" s="340" t="s">
        <v>1292</v>
      </c>
      <c r="D189" s="279"/>
      <c r="E189" s="279"/>
      <c r="F189" s="302" t="s">
        <v>1212</v>
      </c>
      <c r="G189" s="279"/>
      <c r="H189" s="279" t="s">
        <v>1293</v>
      </c>
      <c r="I189" s="279" t="s">
        <v>1294</v>
      </c>
      <c r="J189" s="341" t="s">
        <v>1295</v>
      </c>
      <c r="K189" s="327"/>
    </row>
    <row r="190" s="17" customFormat="1" ht="15" customHeight="1">
      <c r="B190" s="342"/>
      <c r="C190" s="343" t="s">
        <v>1296</v>
      </c>
      <c r="D190" s="344"/>
      <c r="E190" s="344"/>
      <c r="F190" s="345" t="s">
        <v>1212</v>
      </c>
      <c r="G190" s="344"/>
      <c r="H190" s="344" t="s">
        <v>1297</v>
      </c>
      <c r="I190" s="344" t="s">
        <v>1294</v>
      </c>
      <c r="J190" s="346" t="s">
        <v>1295</v>
      </c>
      <c r="K190" s="347"/>
    </row>
    <row r="191" s="1" customFormat="1" ht="15" customHeight="1">
      <c r="B191" s="304"/>
      <c r="C191" s="340" t="s">
        <v>42</v>
      </c>
      <c r="D191" s="279"/>
      <c r="E191" s="279"/>
      <c r="F191" s="302" t="s">
        <v>1206</v>
      </c>
      <c r="G191" s="279"/>
      <c r="H191" s="276" t="s">
        <v>1298</v>
      </c>
      <c r="I191" s="279" t="s">
        <v>1299</v>
      </c>
      <c r="J191" s="279"/>
      <c r="K191" s="327"/>
    </row>
    <row r="192" s="1" customFormat="1" ht="15" customHeight="1">
      <c r="B192" s="304"/>
      <c r="C192" s="340" t="s">
        <v>1300</v>
      </c>
      <c r="D192" s="279"/>
      <c r="E192" s="279"/>
      <c r="F192" s="302" t="s">
        <v>1206</v>
      </c>
      <c r="G192" s="279"/>
      <c r="H192" s="279" t="s">
        <v>1301</v>
      </c>
      <c r="I192" s="279" t="s">
        <v>1241</v>
      </c>
      <c r="J192" s="279"/>
      <c r="K192" s="327"/>
    </row>
    <row r="193" s="1" customFormat="1" ht="15" customHeight="1">
      <c r="B193" s="304"/>
      <c r="C193" s="340" t="s">
        <v>1302</v>
      </c>
      <c r="D193" s="279"/>
      <c r="E193" s="279"/>
      <c r="F193" s="302" t="s">
        <v>1206</v>
      </c>
      <c r="G193" s="279"/>
      <c r="H193" s="279" t="s">
        <v>1303</v>
      </c>
      <c r="I193" s="279" t="s">
        <v>1241</v>
      </c>
      <c r="J193" s="279"/>
      <c r="K193" s="327"/>
    </row>
    <row r="194" s="1" customFormat="1" ht="15" customHeight="1">
      <c r="B194" s="304"/>
      <c r="C194" s="340" t="s">
        <v>1304</v>
      </c>
      <c r="D194" s="279"/>
      <c r="E194" s="279"/>
      <c r="F194" s="302" t="s">
        <v>1212</v>
      </c>
      <c r="G194" s="279"/>
      <c r="H194" s="279" t="s">
        <v>1305</v>
      </c>
      <c r="I194" s="279" t="s">
        <v>1241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1306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1307</v>
      </c>
      <c r="D201" s="349"/>
      <c r="E201" s="349"/>
      <c r="F201" s="349" t="s">
        <v>1308</v>
      </c>
      <c r="G201" s="350"/>
      <c r="H201" s="349" t="s">
        <v>1309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1299</v>
      </c>
      <c r="D203" s="279"/>
      <c r="E203" s="279"/>
      <c r="F203" s="302" t="s">
        <v>43</v>
      </c>
      <c r="G203" s="279"/>
      <c r="H203" s="279" t="s">
        <v>1310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44</v>
      </c>
      <c r="G204" s="279"/>
      <c r="H204" s="279" t="s">
        <v>1311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47</v>
      </c>
      <c r="G205" s="279"/>
      <c r="H205" s="279" t="s">
        <v>1312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45</v>
      </c>
      <c r="G206" s="279"/>
      <c r="H206" s="279" t="s">
        <v>1313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46</v>
      </c>
      <c r="G207" s="279"/>
      <c r="H207" s="279" t="s">
        <v>1314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1253</v>
      </c>
      <c r="D209" s="279"/>
      <c r="E209" s="279"/>
      <c r="F209" s="302" t="s">
        <v>76</v>
      </c>
      <c r="G209" s="279"/>
      <c r="H209" s="279" t="s">
        <v>1315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1148</v>
      </c>
      <c r="G210" s="279"/>
      <c r="H210" s="279" t="s">
        <v>1149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1146</v>
      </c>
      <c r="G211" s="279"/>
      <c r="H211" s="279" t="s">
        <v>1316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1150</v>
      </c>
      <c r="G212" s="340"/>
      <c r="H212" s="331" t="s">
        <v>1151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1152</v>
      </c>
      <c r="G213" s="340"/>
      <c r="H213" s="331" t="s">
        <v>1317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1277</v>
      </c>
      <c r="D215" s="279"/>
      <c r="E215" s="279"/>
      <c r="F215" s="302">
        <v>1</v>
      </c>
      <c r="G215" s="340"/>
      <c r="H215" s="331" t="s">
        <v>1318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1319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1320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1321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2025-07-20T16:59:55Z</dcterms:created>
  <dcterms:modified xsi:type="dcterms:W3CDTF">2025-07-20T16:59:58Z</dcterms:modified>
</cp:coreProperties>
</file>