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DPKV\Diana\Restaurace\Kotelna\"/>
    </mc:Choice>
  </mc:AlternateContent>
  <bookViews>
    <workbookView xWindow="0" yWindow="0" windowWidth="0" windowHeight="0"/>
  </bookViews>
  <sheets>
    <sheet name="Rekapitulace stavby" sheetId="1" r:id="rId1"/>
    <sheet name="01 - Zdravotně technické ..." sheetId="2" r:id="rId2"/>
    <sheet name="02 - Vytápění" sheetId="3" r:id="rId3"/>
    <sheet name="03 - Měření a regulace" sheetId="4" r:id="rId4"/>
    <sheet name="04 - Vedlejší a ostatní n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Zdravotně technické ...'!$C$86:$K$213</definedName>
    <definedName name="_xlnm.Print_Area" localSheetId="1">'01 - Zdravotně technické ...'!$C$4:$J$39,'01 - Zdravotně technické ...'!$C$45:$J$68,'01 - Zdravotně technické ...'!$C$74:$K$213</definedName>
    <definedName name="_xlnm.Print_Titles" localSheetId="1">'01 - Zdravotně technické ...'!$86:$86</definedName>
    <definedName name="_xlnm._FilterDatabase" localSheetId="2" hidden="1">'02 - Vytápění'!$C$90:$K$307</definedName>
    <definedName name="_xlnm.Print_Area" localSheetId="2">'02 - Vytápění'!$C$4:$J$39,'02 - Vytápění'!$C$45:$J$72,'02 - Vytápění'!$C$78:$K$307</definedName>
    <definedName name="_xlnm.Print_Titles" localSheetId="2">'02 - Vytápění'!$90:$90</definedName>
    <definedName name="_xlnm._FilterDatabase" localSheetId="3" hidden="1">'03 - Měření a regulace'!$C$89:$K$404</definedName>
    <definedName name="_xlnm.Print_Area" localSheetId="3">'03 - Měření a regulace'!$C$4:$J$39,'03 - Měření a regulace'!$C$45:$J$71,'03 - Měření a regulace'!$C$77:$K$404</definedName>
    <definedName name="_xlnm.Print_Titles" localSheetId="3">'03 - Měření a regulace'!$89:$89</definedName>
    <definedName name="_xlnm._FilterDatabase" localSheetId="4" hidden="1">'04 - Vedlejší a ostatní n...'!$C$83:$K$109</definedName>
    <definedName name="_xlnm.Print_Area" localSheetId="4">'04 - Vedlejší a ostatní n...'!$C$4:$J$39,'04 - Vedlejší a ostatní n...'!$C$45:$J$65,'04 - Vedlejší a ostatní n...'!$C$71:$K$109</definedName>
    <definedName name="_xlnm.Print_Titles" localSheetId="4">'04 - Vedlejší a ostatní n...'!$83:$83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T97"/>
  <c r="R98"/>
  <c r="R97"/>
  <c r="P98"/>
  <c r="P97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52"/>
  <c r="E7"/>
  <c r="E48"/>
  <c i="4" r="J37"/>
  <c r="J36"/>
  <c i="1" r="AY57"/>
  <c i="4" r="J35"/>
  <c i="1" r="AX57"/>
  <c i="4" r="BI400"/>
  <c r="BH400"/>
  <c r="BG400"/>
  <c r="BF400"/>
  <c r="T400"/>
  <c r="T391"/>
  <c r="R400"/>
  <c r="R391"/>
  <c r="P400"/>
  <c r="P391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4"/>
  <c r="BH374"/>
  <c r="BG374"/>
  <c r="BF374"/>
  <c r="T374"/>
  <c r="R374"/>
  <c r="P374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3" r="J37"/>
  <c r="J36"/>
  <c i="1" r="AY56"/>
  <c i="3" r="J35"/>
  <c i="1" r="AX56"/>
  <c i="3" r="BI303"/>
  <c r="BH303"/>
  <c r="BG303"/>
  <c r="BF303"/>
  <c r="T303"/>
  <c r="R303"/>
  <c r="P303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T93"/>
  <c r="R94"/>
  <c r="R93"/>
  <c r="P94"/>
  <c r="P93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2" r="J37"/>
  <c r="J36"/>
  <c i="1" r="AY55"/>
  <c i="2" r="J35"/>
  <c i="1" r="AX55"/>
  <c i="2" r="BI209"/>
  <c r="BH209"/>
  <c r="BG209"/>
  <c r="BF209"/>
  <c r="T209"/>
  <c r="R209"/>
  <c r="P209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77"/>
  <c i="1" r="L50"/>
  <c r="AM50"/>
  <c r="AM49"/>
  <c r="L49"/>
  <c r="AM47"/>
  <c r="L47"/>
  <c r="L45"/>
  <c r="L44"/>
  <c i="2" r="BK209"/>
  <c i="3" r="BK101"/>
  <c r="BK132"/>
  <c i="4" r="BK239"/>
  <c r="BK276"/>
  <c r="J263"/>
  <c r="BK300"/>
  <c i="2" r="J167"/>
  <c i="3" r="BK205"/>
  <c i="4" r="J358"/>
  <c r="J281"/>
  <c i="2" r="J194"/>
  <c i="3" r="J116"/>
  <c i="4" r="BK330"/>
  <c r="BK259"/>
  <c i="2" r="J164"/>
  <c i="3" r="BK141"/>
  <c i="4" r="BK204"/>
  <c r="BK374"/>
  <c i="3" r="J175"/>
  <c r="J239"/>
  <c r="BK135"/>
  <c r="J128"/>
  <c i="4" r="J288"/>
  <c r="J317"/>
  <c r="J334"/>
  <c i="3" r="BK236"/>
  <c r="BK217"/>
  <c i="4" r="BK348"/>
  <c r="J225"/>
  <c i="2" r="BK136"/>
  <c i="4" r="BK110"/>
  <c r="BK191"/>
  <c i="2" r="BK188"/>
  <c i="3" r="J184"/>
  <c r="J104"/>
  <c i="4" r="J143"/>
  <c r="BK364"/>
  <c r="J200"/>
  <c i="5" r="BK94"/>
  <c i="3" r="J168"/>
  <c r="J155"/>
  <c r="BK181"/>
  <c i="4" r="BK181"/>
  <c r="J310"/>
  <c r="BK140"/>
  <c r="J352"/>
  <c i="2" r="J114"/>
  <c r="J120"/>
  <c i="3" r="BK108"/>
  <c r="J289"/>
  <c r="BK303"/>
  <c i="4" r="BK215"/>
  <c r="BK334"/>
  <c r="J286"/>
  <c i="2" r="BK105"/>
  <c i="3" r="BK116"/>
  <c i="4" r="BK104"/>
  <c r="BK389"/>
  <c i="2" r="BK170"/>
  <c i="3" r="J113"/>
  <c r="BK281"/>
  <c i="4" r="J268"/>
  <c r="BK303"/>
  <c i="2" r="BK179"/>
  <c r="F36"/>
  <c i="4" r="J136"/>
  <c r="J204"/>
  <c i="3" r="BK145"/>
  <c r="J119"/>
  <c r="BK175"/>
  <c r="J260"/>
  <c i="4" r="J177"/>
  <c r="BK288"/>
  <c r="BK125"/>
  <c i="2" r="BK117"/>
  <c i="3" r="J132"/>
  <c i="4" r="BK286"/>
  <c r="J188"/>
  <c i="2" r="J160"/>
  <c i="4" r="J350"/>
  <c r="J379"/>
  <c i="2" r="J200"/>
  <c r="BK142"/>
  <c i="3" r="BK196"/>
  <c r="J212"/>
  <c i="4" r="J276"/>
  <c r="J339"/>
  <c r="BK225"/>
  <c i="3" r="J275"/>
  <c r="BK248"/>
  <c r="BK178"/>
  <c i="5" r="BK102"/>
  <c i="2" r="J145"/>
  <c i="3" r="BK298"/>
  <c i="4" r="BK368"/>
  <c r="BK159"/>
  <c i="3" r="J199"/>
  <c i="4" r="BK200"/>
  <c r="BK163"/>
  <c r="J392"/>
  <c i="3" r="BK212"/>
  <c i="4" r="J174"/>
  <c r="BK143"/>
  <c i="5" r="BK105"/>
  <c i="3" r="BK172"/>
  <c r="BK269"/>
  <c i="4" r="BK317"/>
  <c r="BK133"/>
  <c i="3" r="J254"/>
  <c r="BK230"/>
  <c r="BK119"/>
  <c r="BK151"/>
  <c r="BK104"/>
  <c i="4" r="J220"/>
  <c r="J159"/>
  <c r="BK220"/>
  <c i="5" r="J87"/>
  <c i="2" r="J139"/>
  <c i="3" r="J151"/>
  <c i="4" r="J246"/>
  <c r="BK386"/>
  <c r="BK93"/>
  <c i="2" r="BK176"/>
  <c i="4" r="J235"/>
  <c r="J184"/>
  <c r="J140"/>
  <c i="2" r="J90"/>
  <c r="J157"/>
  <c r="F37"/>
  <c i="4" r="BK352"/>
  <c r="J283"/>
  <c r="J271"/>
  <c i="2" r="J191"/>
  <c r="J133"/>
  <c i="3" r="J294"/>
  <c r="BK283"/>
  <c i="4" r="BK293"/>
  <c r="J107"/>
  <c r="J360"/>
  <c r="BK222"/>
  <c i="2" r="BK145"/>
  <c i="4" r="J273"/>
  <c r="J315"/>
  <c r="J150"/>
  <c r="BK305"/>
  <c r="BK370"/>
  <c i="2" r="J142"/>
  <c i="3" r="J210"/>
  <c r="J202"/>
  <c i="4" r="J332"/>
  <c i="3" r="BK239"/>
  <c r="BK263"/>
  <c r="J236"/>
  <c r="BK251"/>
  <c i="4" r="J259"/>
  <c r="BK273"/>
  <c r="BK324"/>
  <c i="5" r="BK98"/>
  <c i="3" r="BK214"/>
  <c r="BK166"/>
  <c i="4" r="BK98"/>
  <c r="BK298"/>
  <c i="2" r="BK194"/>
  <c i="4" r="J167"/>
  <c r="J256"/>
  <c r="J191"/>
  <c i="2" r="J111"/>
  <c r="BK148"/>
  <c i="3" r="BK294"/>
  <c r="J139"/>
  <c i="4" r="BK208"/>
  <c r="BK339"/>
  <c r="BK254"/>
  <c i="3" r="J245"/>
  <c r="BK193"/>
  <c r="J98"/>
  <c r="BK278"/>
  <c i="4" r="J212"/>
  <c r="BK283"/>
  <c r="J386"/>
  <c i="2" r="BK124"/>
  <c i="3" r="J226"/>
  <c r="BK266"/>
  <c i="4" r="J370"/>
  <c r="J308"/>
  <c i="2" r="J105"/>
  <c i="4" r="J129"/>
  <c r="BK96"/>
  <c r="BK177"/>
  <c r="BK377"/>
  <c i="2" r="J154"/>
  <c i="3" r="J158"/>
  <c i="4" r="BK366"/>
  <c r="J374"/>
  <c i="2" r="J117"/>
  <c i="3" r="J263"/>
  <c i="4" r="J228"/>
  <c r="BK310"/>
  <c r="J298"/>
  <c i="2" r="BK198"/>
  <c i="3" r="J230"/>
  <c i="4" r="J293"/>
  <c i="2" r="BK111"/>
  <c r="J130"/>
  <c i="3" r="BK168"/>
  <c r="BK275"/>
  <c i="4" r="BK233"/>
  <c r="BK256"/>
  <c r="J348"/>
  <c i="3" r="BK223"/>
  <c r="BK226"/>
  <c r="BK158"/>
  <c r="J223"/>
  <c r="BK128"/>
  <c i="4" r="BK362"/>
  <c r="J328"/>
  <c r="J208"/>
  <c i="2" r="BK108"/>
  <c r="BK157"/>
  <c i="3" r="J186"/>
  <c r="J298"/>
  <c r="J189"/>
  <c i="4" r="J364"/>
  <c r="J181"/>
  <c r="BK308"/>
  <c r="BK217"/>
  <c i="5" r="BK87"/>
  <c i="2" r="F34"/>
  <c r="BK154"/>
  <c i="3" r="BK161"/>
  <c r="BK260"/>
  <c i="4" r="BK188"/>
  <c r="J96"/>
  <c i="2" r="J151"/>
  <c i="4" r="J261"/>
  <c r="BK271"/>
  <c r="BK346"/>
  <c i="3" r="J242"/>
  <c i="4" r="J254"/>
  <c r="J120"/>
  <c i="2" r="BK93"/>
  <c i="3" r="J181"/>
  <c i="4" r="J163"/>
  <c i="5" r="J98"/>
  <c i="3" r="J108"/>
  <c r="BK155"/>
  <c i="4" r="J242"/>
  <c r="J196"/>
  <c r="BK235"/>
  <c i="2" r="BK96"/>
  <c i="3" r="J248"/>
  <c i="4" r="J362"/>
  <c i="3" r="BK285"/>
  <c i="4" r="BK174"/>
  <c r="J400"/>
  <c i="2" r="BK160"/>
  <c i="3" r="J251"/>
  <c r="BK289"/>
  <c i="4" r="BK278"/>
  <c r="J344"/>
  <c i="5" r="J102"/>
  <c i="3" r="J281"/>
  <c r="BK94"/>
  <c i="4" r="J127"/>
  <c r="BK336"/>
  <c i="2" r="J96"/>
  <c r="J136"/>
  <c i="3" r="J178"/>
  <c i="4" r="J356"/>
  <c r="BK356"/>
  <c r="BK381"/>
  <c i="3" r="BK139"/>
  <c i="4" r="J237"/>
  <c r="BK341"/>
  <c i="2" r="J204"/>
  <c i="3" r="J233"/>
  <c r="J101"/>
  <c i="4" r="BK196"/>
  <c r="BK358"/>
  <c i="3" r="BK163"/>
  <c i="4" r="BK263"/>
  <c r="J389"/>
  <c r="J300"/>
  <c i="2" r="BK173"/>
  <c i="4" r="J215"/>
  <c i="3" r="J94"/>
  <c r="J205"/>
  <c r="BK208"/>
  <c i="4" r="BK113"/>
  <c i="2" r="J124"/>
  <c i="4" r="J313"/>
  <c r="J249"/>
  <c i="2" r="J179"/>
  <c i="3" r="BK124"/>
  <c r="J303"/>
  <c i="4" r="BK146"/>
  <c r="J133"/>
  <c i="3" r="BK148"/>
  <c r="J172"/>
  <c r="J124"/>
  <c i="4" r="J324"/>
  <c r="J266"/>
  <c r="BK136"/>
  <c i="2" r="J176"/>
  <c i="3" r="BK242"/>
  <c i="4" r="J341"/>
  <c r="BK127"/>
  <c i="2" r="J100"/>
  <c r="BK200"/>
  <c i="3" r="J278"/>
  <c r="BK184"/>
  <c r="BK254"/>
  <c i="4" r="BK360"/>
  <c r="J98"/>
  <c r="BK167"/>
  <c r="J239"/>
  <c i="2" r="J93"/>
  <c r="BK139"/>
  <c i="3" r="BK186"/>
  <c i="4" r="J125"/>
  <c r="BK321"/>
  <c r="BK315"/>
  <c r="BK212"/>
  <c i="5" r="J105"/>
  <c i="2" r="BK133"/>
  <c i="3" r="J166"/>
  <c i="4" r="J368"/>
  <c r="J146"/>
  <c i="2" r="BK100"/>
  <c r="BK127"/>
  <c i="3" r="BK233"/>
  <c i="4" r="J155"/>
  <c r="BK392"/>
  <c r="BK101"/>
  <c i="2" r="F35"/>
  <c i="3" r="BK98"/>
  <c i="4" r="J346"/>
  <c r="BK266"/>
  <c r="J321"/>
  <c i="2" r="J198"/>
  <c i="3" r="BK272"/>
  <c r="J145"/>
  <c r="BK113"/>
  <c r="J257"/>
  <c r="J161"/>
  <c i="4" r="J217"/>
  <c r="J170"/>
  <c r="J354"/>
  <c r="J330"/>
  <c i="5" r="J94"/>
  <c i="2" r="BK204"/>
  <c r="BK167"/>
  <c r="J34"/>
  <c i="4" r="BK249"/>
  <c i="2" r="J185"/>
  <c i="3" r="BK257"/>
  <c i="4" r="BK244"/>
  <c r="BK295"/>
  <c i="5" r="BK91"/>
  <c i="2" r="J209"/>
  <c i="3" r="J214"/>
  <c i="4" r="J366"/>
  <c r="J377"/>
  <c i="5" r="J91"/>
  <c i="3" r="J163"/>
  <c i="4" r="J303"/>
  <c r="J116"/>
  <c i="2" r="J188"/>
  <c i="4" r="J336"/>
  <c r="BK150"/>
  <c i="2" r="BK182"/>
  <c i="3" r="J220"/>
  <c i="4" r="J251"/>
  <c i="2" r="BK151"/>
  <c i="3" r="BK199"/>
  <c r="J292"/>
  <c i="4" r="BK332"/>
  <c r="BK170"/>
  <c i="2" r="BK185"/>
  <c i="3" r="J135"/>
  <c i="4" r="BK344"/>
  <c i="2" r="BK120"/>
  <c i="4" r="J278"/>
  <c i="2" r="J127"/>
  <c r="BK90"/>
  <c i="3" r="J283"/>
  <c i="4" r="BK328"/>
  <c r="BK291"/>
  <c r="BK246"/>
  <c r="BK129"/>
  <c i="2" r="J182"/>
  <c i="3" r="J208"/>
  <c r="BK202"/>
  <c i="4" r="BK313"/>
  <c r="J233"/>
  <c r="BK107"/>
  <c i="2" r="J170"/>
  <c i="4" r="BK120"/>
  <c r="BK116"/>
  <c r="BK379"/>
  <c i="2" r="J108"/>
  <c i="3" r="BK220"/>
  <c i="4" r="J244"/>
  <c r="BK281"/>
  <c i="3" r="J266"/>
  <c r="J141"/>
  <c i="4" r="J381"/>
  <c r="J104"/>
  <c i="1" r="AS54"/>
  <c i="3" r="BK189"/>
  <c r="BK210"/>
  <c i="4" r="BK354"/>
  <c r="J93"/>
  <c r="BK155"/>
  <c i="2" r="BK164"/>
  <c i="3" r="J217"/>
  <c i="4" r="J113"/>
  <c r="BK400"/>
  <c i="2" r="BK191"/>
  <c i="4" r="J291"/>
  <c r="BK350"/>
  <c r="J295"/>
  <c i="2" r="J173"/>
  <c i="3" r="J196"/>
  <c r="J285"/>
  <c i="4" r="J222"/>
  <c r="J305"/>
  <c r="J110"/>
  <c i="3" r="BK245"/>
  <c r="J193"/>
  <c r="J272"/>
  <c i="4" r="BK261"/>
  <c r="J101"/>
  <c r="BK242"/>
  <c i="2" r="BK130"/>
  <c r="J148"/>
  <c i="3" r="J148"/>
  <c r="BK292"/>
  <c i="4" r="BK237"/>
  <c r="BK268"/>
  <c r="BK251"/>
  <c r="BK228"/>
  <c i="2" r="BK114"/>
  <c i="3" r="J269"/>
  <c i="4" r="BK184"/>
  <c i="2" l="1" r="T104"/>
  <c i="3" r="P154"/>
  <c r="P171"/>
  <c r="BK288"/>
  <c r="J288"/>
  <c r="J70"/>
  <c i="4" r="T92"/>
  <c r="BK373"/>
  <c r="J373"/>
  <c r="J67"/>
  <c i="3" r="R97"/>
  <c r="R92"/>
  <c r="P192"/>
  <c r="P297"/>
  <c i="4" r="R92"/>
  <c r="BK385"/>
  <c r="BK384"/>
  <c r="J384"/>
  <c r="J68"/>
  <c i="2" r="BK123"/>
  <c r="J123"/>
  <c r="J64"/>
  <c i="3" r="T97"/>
  <c r="T92"/>
  <c r="T192"/>
  <c r="R297"/>
  <c i="2" r="P123"/>
  <c r="BK203"/>
  <c r="J203"/>
  <c r="J67"/>
  <c i="3" r="R112"/>
  <c r="T229"/>
  <c i="4" r="BK124"/>
  <c r="J124"/>
  <c r="J64"/>
  <c r="R385"/>
  <c r="R384"/>
  <c r="R124"/>
  <c r="R320"/>
  <c i="2" r="BK163"/>
  <c r="J163"/>
  <c r="J65"/>
  <c i="3" r="R192"/>
  <c i="2" r="R123"/>
  <c r="P203"/>
  <c i="3" r="P112"/>
  <c r="P229"/>
  <c i="4" r="P109"/>
  <c i="3" r="P144"/>
  <c r="R229"/>
  <c r="T297"/>
  <c i="4" r="BK92"/>
  <c r="J92"/>
  <c r="J61"/>
  <c r="T109"/>
  <c r="P320"/>
  <c r="P385"/>
  <c r="P384"/>
  <c r="P92"/>
  <c r="R109"/>
  <c r="T124"/>
  <c r="BK320"/>
  <c r="J320"/>
  <c r="J66"/>
  <c r="R373"/>
  <c i="2" r="R89"/>
  <c r="R88"/>
  <c r="R104"/>
  <c r="BK197"/>
  <c r="J197"/>
  <c r="J66"/>
  <c r="R203"/>
  <c i="3" r="T112"/>
  <c r="BK192"/>
  <c r="J192"/>
  <c r="J68"/>
  <c r="T288"/>
  <c i="4" r="P132"/>
  <c r="T373"/>
  <c i="2" r="BK104"/>
  <c r="J104"/>
  <c r="J63"/>
  <c r="T163"/>
  <c r="T203"/>
  <c i="3" r="P97"/>
  <c r="P92"/>
  <c r="R144"/>
  <c r="R154"/>
  <c r="BK171"/>
  <c r="J171"/>
  <c r="J67"/>
  <c r="T171"/>
  <c r="P288"/>
  <c i="4" r="T132"/>
  <c r="T123"/>
  <c r="P373"/>
  <c i="5" r="P90"/>
  <c i="2" r="BK89"/>
  <c r="J89"/>
  <c r="J61"/>
  <c r="P104"/>
  <c r="P163"/>
  <c r="P197"/>
  <c i="3" r="BK144"/>
  <c r="J144"/>
  <c r="J65"/>
  <c i="4" r="BK109"/>
  <c r="J109"/>
  <c r="J62"/>
  <c r="P124"/>
  <c r="T320"/>
  <c r="T385"/>
  <c r="T384"/>
  <c i="2" r="P89"/>
  <c r="P88"/>
  <c r="T123"/>
  <c r="R197"/>
  <c i="3" r="BK112"/>
  <c r="J112"/>
  <c r="J64"/>
  <c r="BK154"/>
  <c r="J154"/>
  <c r="J66"/>
  <c r="T154"/>
  <c r="R171"/>
  <c r="R288"/>
  <c i="4" r="BK132"/>
  <c r="J132"/>
  <c r="J65"/>
  <c i="5" r="T90"/>
  <c i="2" r="T89"/>
  <c r="T88"/>
  <c r="R163"/>
  <c r="T197"/>
  <c i="3" r="BK97"/>
  <c r="J97"/>
  <c r="J62"/>
  <c r="T144"/>
  <c r="BK229"/>
  <c r="J229"/>
  <c r="J69"/>
  <c r="BK297"/>
  <c r="J297"/>
  <c r="J71"/>
  <c i="4" r="R132"/>
  <c i="5" r="BK90"/>
  <c r="J90"/>
  <c r="J62"/>
  <c r="R90"/>
  <c r="R85"/>
  <c r="R84"/>
  <c r="BK101"/>
  <c r="J101"/>
  <c r="J64"/>
  <c r="P101"/>
  <c r="R101"/>
  <c r="T101"/>
  <c i="3" r="BK93"/>
  <c r="J93"/>
  <c r="J61"/>
  <c i="5" r="BK86"/>
  <c r="J86"/>
  <c r="J61"/>
  <c i="4" r="BK391"/>
  <c r="J391"/>
  <c r="J70"/>
  <c i="5" r="BK97"/>
  <c r="J97"/>
  <c r="J63"/>
  <c r="BE94"/>
  <c r="E74"/>
  <c r="BE102"/>
  <c r="J78"/>
  <c r="BE105"/>
  <c i="4" r="J385"/>
  <c r="J69"/>
  <c r="BK91"/>
  <c r="J91"/>
  <c r="J60"/>
  <c i="5" r="F55"/>
  <c r="BE98"/>
  <c r="BE91"/>
  <c r="BE87"/>
  <c i="4" r="BE113"/>
  <c r="BE170"/>
  <c r="BE184"/>
  <c r="BE204"/>
  <c r="BE228"/>
  <c r="BE244"/>
  <c r="BE291"/>
  <c r="BE96"/>
  <c r="BE212"/>
  <c i="3" r="BK111"/>
  <c r="J111"/>
  <c r="J63"/>
  <c i="4" r="BE116"/>
  <c r="BE143"/>
  <c r="BE167"/>
  <c r="BE181"/>
  <c r="BE315"/>
  <c r="BE370"/>
  <c r="BE377"/>
  <c r="BE107"/>
  <c r="BE120"/>
  <c r="BE298"/>
  <c r="BE317"/>
  <c r="BE332"/>
  <c r="BE348"/>
  <c r="BE356"/>
  <c r="BE366"/>
  <c r="BE286"/>
  <c r="BE305"/>
  <c r="BE334"/>
  <c r="BE374"/>
  <c r="BE379"/>
  <c r="E48"/>
  <c r="F55"/>
  <c r="BE93"/>
  <c r="BE104"/>
  <c r="BE200"/>
  <c r="BE208"/>
  <c r="BE225"/>
  <c r="BE233"/>
  <c r="BE235"/>
  <c r="BE237"/>
  <c r="BE246"/>
  <c r="BE266"/>
  <c r="BE268"/>
  <c r="BE273"/>
  <c r="BE276"/>
  <c r="BE300"/>
  <c r="BE303"/>
  <c r="BE358"/>
  <c r="BE364"/>
  <c r="BE381"/>
  <c r="BE386"/>
  <c r="BE389"/>
  <c r="BE392"/>
  <c r="BE400"/>
  <c r="BE127"/>
  <c r="BE129"/>
  <c r="BE188"/>
  <c r="BE215"/>
  <c r="BE242"/>
  <c r="BE263"/>
  <c r="BE328"/>
  <c r="BE336"/>
  <c r="BE346"/>
  <c r="BE362"/>
  <c r="BE368"/>
  <c r="BE261"/>
  <c r="BE350"/>
  <c r="BE360"/>
  <c r="J52"/>
  <c r="BE146"/>
  <c r="BE155"/>
  <c r="BE174"/>
  <c r="BE177"/>
  <c r="BE293"/>
  <c r="BE324"/>
  <c r="BE341"/>
  <c r="BE344"/>
  <c r="BE110"/>
  <c r="BE125"/>
  <c r="BE136"/>
  <c r="BE140"/>
  <c r="BE150"/>
  <c r="BE196"/>
  <c r="BE222"/>
  <c r="BE239"/>
  <c r="BE249"/>
  <c r="BE251"/>
  <c r="BE278"/>
  <c r="BE339"/>
  <c r="BE352"/>
  <c r="BE163"/>
  <c r="BE191"/>
  <c r="BE217"/>
  <c r="BE259"/>
  <c r="BE271"/>
  <c r="BE283"/>
  <c r="BE295"/>
  <c r="BE308"/>
  <c r="BE98"/>
  <c r="BE101"/>
  <c r="BE133"/>
  <c r="BE159"/>
  <c r="BE281"/>
  <c r="BE288"/>
  <c r="BE321"/>
  <c r="BE330"/>
  <c r="BE354"/>
  <c r="BE220"/>
  <c r="BE254"/>
  <c r="BE256"/>
  <c r="BE310"/>
  <c r="BE313"/>
  <c i="3" r="BE199"/>
  <c r="BE242"/>
  <c r="BE292"/>
  <c r="F55"/>
  <c r="BE104"/>
  <c r="BE113"/>
  <c r="BE116"/>
  <c r="BE124"/>
  <c r="BE239"/>
  <c r="BE254"/>
  <c r="BE285"/>
  <c r="BE119"/>
  <c r="BE145"/>
  <c r="BE166"/>
  <c r="BE186"/>
  <c r="BE236"/>
  <c r="BE283"/>
  <c i="2" r="BK103"/>
  <c r="J103"/>
  <c r="J62"/>
  <c i="3" r="BE168"/>
  <c r="BE205"/>
  <c r="BE214"/>
  <c r="BE245"/>
  <c r="BE257"/>
  <c r="BE263"/>
  <c r="BE281"/>
  <c r="BE303"/>
  <c r="E81"/>
  <c r="BE135"/>
  <c r="BE141"/>
  <c r="BE289"/>
  <c r="BE298"/>
  <c r="BE184"/>
  <c r="BE189"/>
  <c r="BE196"/>
  <c r="BE212"/>
  <c r="BE217"/>
  <c r="BE294"/>
  <c r="BE148"/>
  <c r="BE272"/>
  <c r="BE193"/>
  <c r="BE158"/>
  <c r="BE223"/>
  <c r="BE269"/>
  <c r="BE175"/>
  <c r="BE233"/>
  <c r="BE139"/>
  <c r="BE161"/>
  <c r="BE178"/>
  <c r="BE202"/>
  <c r="BE251"/>
  <c r="BE94"/>
  <c r="BE108"/>
  <c r="BE151"/>
  <c r="BE155"/>
  <c r="BE163"/>
  <c r="BE181"/>
  <c r="BE208"/>
  <c r="BE230"/>
  <c r="BE266"/>
  <c r="BE128"/>
  <c r="BE226"/>
  <c r="BE278"/>
  <c r="J52"/>
  <c r="BE98"/>
  <c r="BE172"/>
  <c r="BE220"/>
  <c r="BE275"/>
  <c r="BE101"/>
  <c r="BE132"/>
  <c r="BE210"/>
  <c r="BE248"/>
  <c r="BE260"/>
  <c i="2" r="BE198"/>
  <c i="1" r="BC55"/>
  <c i="2" r="E48"/>
  <c r="J81"/>
  <c r="F84"/>
  <c r="BE90"/>
  <c r="BE209"/>
  <c r="BE194"/>
  <c r="BE191"/>
  <c r="BE120"/>
  <c r="BE127"/>
  <c r="BE142"/>
  <c i="1" r="AW55"/>
  <c r="BB55"/>
  <c i="2" r="BE105"/>
  <c r="BE130"/>
  <c r="BE133"/>
  <c r="BE136"/>
  <c r="BE139"/>
  <c r="BE145"/>
  <c r="BE148"/>
  <c r="BE151"/>
  <c r="BE154"/>
  <c r="BE157"/>
  <c r="BE160"/>
  <c r="BE164"/>
  <c r="BE167"/>
  <c r="BE170"/>
  <c r="BE173"/>
  <c r="BE176"/>
  <c r="BE179"/>
  <c r="BE182"/>
  <c r="BE185"/>
  <c r="BE188"/>
  <c r="BE200"/>
  <c r="BE204"/>
  <c i="1" r="BA55"/>
  <c i="2" r="BE108"/>
  <c r="BE111"/>
  <c r="BE114"/>
  <c r="BE117"/>
  <c r="BE124"/>
  <c r="BE93"/>
  <c r="BE96"/>
  <c r="BE100"/>
  <c i="1" r="BD55"/>
  <c i="4" r="J34"/>
  <c i="1" r="AW57"/>
  <c i="4" r="F35"/>
  <c i="1" r="BB57"/>
  <c i="5" r="J34"/>
  <c i="1" r="AW58"/>
  <c i="3" r="F37"/>
  <c i="1" r="BD56"/>
  <c i="4" r="F36"/>
  <c i="1" r="BC57"/>
  <c i="3" r="F36"/>
  <c i="1" r="BC56"/>
  <c i="5" r="F34"/>
  <c i="1" r="BA58"/>
  <c i="3" r="F34"/>
  <c i="1" r="BA56"/>
  <c i="4" r="F34"/>
  <c i="1" r="BA57"/>
  <c i="3" r="J34"/>
  <c i="1" r="AW56"/>
  <c i="3" r="F35"/>
  <c i="1" r="BB56"/>
  <c i="5" r="F36"/>
  <c i="1" r="BC58"/>
  <c i="5" r="F35"/>
  <c i="1" r="BB58"/>
  <c i="4" r="F37"/>
  <c i="1" r="BD57"/>
  <c i="5" r="F37"/>
  <c i="1" r="BD58"/>
  <c i="4" l="1" r="P91"/>
  <c i="5" r="T85"/>
  <c r="T84"/>
  <c r="P85"/>
  <c r="P84"/>
  <c i="1" r="AU58"/>
  <c i="3" r="T111"/>
  <c r="T91"/>
  <c r="R111"/>
  <c r="R91"/>
  <c i="2" r="R103"/>
  <c r="R87"/>
  <c i="4" r="T91"/>
  <c r="T90"/>
  <c i="3" r="P111"/>
  <c r="P91"/>
  <c i="1" r="AU56"/>
  <c i="4" r="R123"/>
  <c i="2" r="P103"/>
  <c r="P87"/>
  <c i="1" r="AU55"/>
  <c i="4" r="R91"/>
  <c r="R90"/>
  <c r="P123"/>
  <c r="P90"/>
  <c i="1" r="AU57"/>
  <c i="2" r="T103"/>
  <c r="T87"/>
  <c i="4" r="BK123"/>
  <c r="J123"/>
  <c r="J63"/>
  <c i="2" r="BK88"/>
  <c r="J88"/>
  <c r="J60"/>
  <c i="3" r="BK92"/>
  <c r="J92"/>
  <c r="J60"/>
  <c i="5" r="BK85"/>
  <c r="J85"/>
  <c r="J60"/>
  <c i="4" r="BK90"/>
  <c r="J90"/>
  <c r="J59"/>
  <c i="2" r="BK87"/>
  <c r="J87"/>
  <c i="1" r="BB54"/>
  <c r="W31"/>
  <c r="BA54"/>
  <c r="W30"/>
  <c i="4" r="F33"/>
  <c i="1" r="AZ57"/>
  <c r="BD54"/>
  <c r="W33"/>
  <c i="3" r="F33"/>
  <c i="1" r="AZ56"/>
  <c i="4" r="J33"/>
  <c i="1" r="AV57"/>
  <c r="AT57"/>
  <c i="2" r="J30"/>
  <c i="1" r="AG55"/>
  <c i="3" r="J33"/>
  <c i="1" r="AV56"/>
  <c r="AT56"/>
  <c i="5" r="J33"/>
  <c i="1" r="AV58"/>
  <c r="AT58"/>
  <c i="2" r="F33"/>
  <c i="1" r="AZ55"/>
  <c r="BC54"/>
  <c r="W32"/>
  <c i="2" r="J33"/>
  <c i="1" r="AV55"/>
  <c r="AT55"/>
  <c i="5" r="F33"/>
  <c i="1" r="AZ58"/>
  <c i="3" l="1" r="BK91"/>
  <c r="J91"/>
  <c i="5" r="BK84"/>
  <c r="J84"/>
  <c i="1" r="AN55"/>
  <c i="2" r="J59"/>
  <c r="J39"/>
  <c i="3" r="J30"/>
  <c i="1" r="AG56"/>
  <c i="4" r="J30"/>
  <c i="1" r="AG57"/>
  <c i="5" r="J30"/>
  <c i="1" r="AG58"/>
  <c r="AX54"/>
  <c r="AW54"/>
  <c r="AK30"/>
  <c r="AU54"/>
  <c r="AZ54"/>
  <c r="W29"/>
  <c r="AY54"/>
  <c i="5" l="1" r="J39"/>
  <c i="3" r="J39"/>
  <c r="J59"/>
  <c i="5" r="J59"/>
  <c i="4" r="J39"/>
  <c i="1" r="AN57"/>
  <c r="AN56"/>
  <c r="AN58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<sst xmlns="http://schemas.openxmlformats.org/spreadsheetml/2006/main">
  <si>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</si>
  <si>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</si>
  <si>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</si>
  <si>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</si>
  <si>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</si>
  <si>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{13f52fb4-9df7-4f31-b25f-8dc74193dbd5}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</si>
  <si>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</si>
  <si>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</si>
  <si>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</si>
  <si>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</si>
  <si>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</si>
  <si>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</si>
  <si>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</si>
  <si>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</si>
  <si>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20251010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</si>
  <si>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</si>
  <si>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</si>
  <si>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Karlovy Vary - restaurace Diana - výměna kotlů</t>
  </si>
  <si>
    <t>KSO:</t>
  </si>
  <si>
    <t/>
  </si>
  <si>
    <t>CC-CZ:</t>
  </si>
  <si>
    <t>Místo:</t>
  </si>
  <si>
    <t>restaurace Diana, Karlovy Vary</t>
  </si>
  <si>
    <t>Datum:</t>
  </si>
  <si>
    <t>10. 10. 2025</t>
  </si>
  <si>
    <t>Zadavatel:</t>
  </si>
  <si>
    <t>IČ:</t>
  </si>
  <si>
    <t>Dopravní podnik Karlovy Vary, a.s.</t>
  </si>
  <si>
    <t>DIČ:</t>
  </si>
  <si>
    <t>Účastník:</t>
  </si>
  <si>
    <t>Vyplň údaj</t>
  </si>
  <si>
    <t>Projektant:</t>
  </si>
  <si>
    <t>ALFA-projekt, proj. a inž.kancelář s.r.o., J.Seidl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</si>
  <si>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</si>
  <si>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</si>
  <si>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</si>
  <si>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</si>
  <si>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</si>
  <si>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</si>
  <si>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</si>
  <si>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</si>
  <si>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</si>
  <si>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</si>
  <si>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</si>
  <si>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</si>
  <si>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</si>
  <si>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</si>
  <si>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</si>
  <si>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</si>
  <si>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</si>
  <si>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</si>
  <si>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</si>
  <si>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</si>
  <si>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</si>
  <si>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</si>
  <si>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</si>
  <si>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</si>
  <si>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</si>
  <si>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</si>
  <si>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</si>
  <si>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</si>
  <si>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</si>
  <si>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</si>
  <si>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</si>
  <si>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</si>
  <si>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</si>
  <si>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</si>
  <si>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</si>
  <si>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</si>
  <si>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</si>
  <si>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</si>
  <si>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</si>
  <si>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</si>
  <si>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</si>
  <si>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</si>
  <si>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</si>
  <si>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</si>
  <si>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</si>
  <si>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Zdravotně technické instalace</t>
  </si>
  <si>
    <t>STA</t>
  </si>
  <si>
    <t>1</t>
  </si>
  <si>
    <t>{712ad7cd-aae9-4bdc-861d-03650f6648d2}</t>
  </si>
  <si>
    <t>2</t>
  </si>
  <si>
    <t>02</t>
  </si>
  <si>
    <t>Vytápění</t>
  </si>
  <si>
    <t>{7b0f0491-75d5-47ac-9f10-0ecce7eabb27}</t>
  </si>
  <si>
    <t>03</t>
  </si>
  <si>
    <t>Měření a regulace</t>
  </si>
  <si>
    <t>{d47f3b7c-2935-405c-b820-2d26cbac4c0b}</t>
  </si>
  <si>
    <t>04</t>
  </si>
  <si>
    <t>Vedlejší a ostatní náklady</t>
  </si>
  <si>
    <t>{8432ee20-81fe-440f-9c4d-ed693493ffed}</t>
  </si>
  <si>
    <t>KRYCÍ LIST SOUPISU PRACÍ</t>
  </si>
  <si>
    <t>Objekt:</t>
  </si>
  <si>
    <t>01 - Zdravotně technické instalace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</si>
  <si>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</si>
  <si>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</si>
  <si>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</si>
  <si>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</si>
  <si>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</si>
  <si>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</si>
  <si>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</si>
  <si>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</si>
  <si>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</si>
  <si>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</si>
  <si>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</si>
  <si>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</si>
  <si>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</si>
  <si>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</si>
  <si>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</si>
  <si>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</si>
  <si>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</si>
  <si>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</si>
  <si>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</si>
  <si>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</si>
  <si>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</si>
  <si>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</si>
  <si>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</si>
  <si>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</si>
  <si>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</si>
  <si>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</si>
  <si>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</si>
  <si>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</si>
  <si>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</si>
  <si>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Doprava suti a vybouraných hmot</t>
  </si>
  <si>
    <t>K</t>
  </si>
  <si>
    <t>997013211</t>
  </si>
  <si>
    <t>Vnitrostaveništní doprava suti a vybouraných hmot pro budovy v do 6 m ručně</t>
  </si>
  <si>
    <t>t</t>
  </si>
  <si>
    <t>CS ÚRS 2025 02</t>
  </si>
  <si>
    <t>4</t>
  </si>
  <si>
    <t>917278782</t>
  </si>
  <si>
    <t>PP</t>
  </si>
  <si>
    <t>Vnitrostaveništní doprava suti a vybouraných hmot vodorovně do 50 m s naložením ručně pro budovy a haly výšky do 6 m</t>
  </si>
  <si>
    <t>Online PSC</t>
  </si>
  <si>
    <t>https://podminky.urs.cz/item/CS_URS_2025_02/997013211</t>
  </si>
  <si>
    <t>997013501</t>
  </si>
  <si>
    <t>Odvoz suti a vybouraných hmot na skládku nebo meziskládku do 1 km se složením</t>
  </si>
  <si>
    <t>-329509136</t>
  </si>
  <si>
    <t>Odvoz suti a vybouraných hmot na skládku nebo meziskládku se složením, na vzdálenost do 1 km</t>
  </si>
  <si>
    <t>https://podminky.urs.cz/item/CS_URS_2025_02/997013501</t>
  </si>
  <si>
    <t>3</t>
  </si>
  <si>
    <t>997013509</t>
  </si>
  <si>
    <t>Příplatek k odvozu suti a vybouraných hmot na skládku ZKD 1 km přes 1 km</t>
  </si>
  <si>
    <t>-1903474597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</si>
  <si>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</si>
  <si>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</si>
  <si>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VV</t>
  </si>
  <si>
    <t>0,015*29</t>
  </si>
  <si>
    <t>997013635</t>
  </si>
  <si>
    <t>Poplatek za uložení na skládce (skládkovné) komunálního odpadu kód odpadu 20 03 01</t>
  </si>
  <si>
    <t>1217856793</t>
  </si>
  <si>
    <t>Poplatek za uložení stavebního odpadu na skládce (skládkovné) komunálního zatříděného do Katalogu odpadů pod kódem 20 03 01</t>
  </si>
  <si>
    <t>https://podminky.urs.cz/item/CS_URS_2025_02/997013635</t>
  </si>
  <si>
    <t>PSV</t>
  </si>
  <si>
    <t>Práce a dodávky PSV</t>
  </si>
  <si>
    <t>721</t>
  </si>
  <si>
    <t>Zdravotechnika - vnitřní kanalizace</t>
  </si>
  <si>
    <t>5</t>
  </si>
  <si>
    <t>721171912</t>
  </si>
  <si>
    <t>Potrubí z PP propojení potrubí DN 40</t>
  </si>
  <si>
    <t>kus</t>
  </si>
  <si>
    <t>16</t>
  </si>
  <si>
    <t>196153082</t>
  </si>
  <si>
    <t>Opravy odpadního potrubí plastového propojení dosavadního potrubí DN 40</t>
  </si>
  <si>
    <t>https://podminky.urs.cz/item/CS_URS_2025_02/721171912</t>
  </si>
  <si>
    <t>6</t>
  </si>
  <si>
    <t>721174041</t>
  </si>
  <si>
    <t>Potrubí kanalizační z PP připojovací DN 32</t>
  </si>
  <si>
    <t>m</t>
  </si>
  <si>
    <t>558174180</t>
  </si>
  <si>
    <t>Potrubí z trub polypropylenových připojovací DN 32</t>
  </si>
  <si>
    <t>https://podminky.urs.cz/item/CS_URS_2025_02/721174041</t>
  </si>
  <si>
    <t>7</t>
  </si>
  <si>
    <t>721174042</t>
  </si>
  <si>
    <t>Potrubí kanalizační z PP připojovací DN 40</t>
  </si>
  <si>
    <t>-711522773</t>
  </si>
  <si>
    <t>Potrubí z trub polypropylenových připojovací DN 40</t>
  </si>
  <si>
    <t>https://podminky.urs.cz/item/CS_URS_2025_02/721174042</t>
  </si>
  <si>
    <t>8</t>
  </si>
  <si>
    <t>721194103</t>
  </si>
  <si>
    <t>Vyvedení a upevnění odpadních výpustek DN 32</t>
  </si>
  <si>
    <t>544553783</t>
  </si>
  <si>
    <t>Vyměření přípojek na potrubí vyvedení a upevnění odpadních výpustek DN 32</t>
  </si>
  <si>
    <t>https://podminky.urs.cz/item/CS_URS_2025_02/721194103</t>
  </si>
  <si>
    <t>9</t>
  </si>
  <si>
    <t>721290111</t>
  </si>
  <si>
    <t>Zkouška těsnosti potrubí kanalizace vodou DN do 125</t>
  </si>
  <si>
    <t>-1270634414</t>
  </si>
  <si>
    <t>Zkouška těsnosti kanalizace v objektech vodou do DN 125</t>
  </si>
  <si>
    <t>https://podminky.urs.cz/item/CS_URS_2025_02/721290111</t>
  </si>
  <si>
    <t>10</t>
  </si>
  <si>
    <t>998721311</t>
  </si>
  <si>
    <t>Přesun hmot procentní pro vnitřní kanalizaci ruční v objektech v do 6 m</t>
  </si>
  <si>
    <t>%</t>
  </si>
  <si>
    <t>-367909392</t>
  </si>
  <si>
    <t>Přesun hmot pro vnitřní kanalizaci stanovený procentní sazbou (%) z ceny vodorovná dopravní vzdálenost do 50 m ruční (bez užití mechanizace) v objektech výšky do 6 m</t>
  </si>
  <si>
    <t>https://podminky.urs.cz/item/CS_URS_2025_02/998721311</t>
  </si>
  <si>
    <t>722</t>
  </si>
  <si>
    <t>Zdravotechnika - vnitřní vodovod</t>
  </si>
  <si>
    <t>11</t>
  </si>
  <si>
    <t>722171932</t>
  </si>
  <si>
    <t>Potrubí plastové výměna trub nebo tvarovek D přes 16 do 20 mm</t>
  </si>
  <si>
    <t>75505294</t>
  </si>
  <si>
    <t>Výměna trubky, tvarovky, vsazení odbočky na rozvodech vody z plastů D přes 16 do 20 mm</t>
  </si>
  <si>
    <t>https://podminky.urs.cz/item/CS_URS_2025_02/722171932</t>
  </si>
  <si>
    <t>M</t>
  </si>
  <si>
    <t>28614456</t>
  </si>
  <si>
    <t>trubka palstová PP-RCT pro topení a pitnou vodu PN10 při 70°C S3,2 D 20mm</t>
  </si>
  <si>
    <t>32</t>
  </si>
  <si>
    <t>-907323373</t>
  </si>
  <si>
    <t>0,970873786407767*1,03 'Přepočtené koeficientem množství</t>
  </si>
  <si>
    <t>13</t>
  </si>
  <si>
    <t>722174002</t>
  </si>
  <si>
    <t>Potrubí vodovodní plastové PPR S3,2 spojované svařováním D 20x2,8 mm</t>
  </si>
  <si>
    <t>2041966213</t>
  </si>
  <si>
    <t>Potrubí z trubek polypropylenových spojovaných svařováním z jednovrstvého PP-R S3,2 (PN 16) D 20/2,8</t>
  </si>
  <si>
    <t>https://podminky.urs.cz/item/CS_URS_2025_02/722174002</t>
  </si>
  <si>
    <t>14</t>
  </si>
  <si>
    <t>722181211</t>
  </si>
  <si>
    <t>Ochrana vodovodního potrubí přilepenými termoizolačními trubicemi z PE tl do 6 mm DN do 22 mm</t>
  </si>
  <si>
    <t>-2006252466</t>
  </si>
  <si>
    <t>Ochrana potrubí termoizolačními trubicemi z pěnového polyetylenu PE přilepenými v příčných a podélných spojích, tloušťky izolace do 6 mm, vnitřního průměru izolace DN do 22 mm</t>
  </si>
  <si>
    <t>https://podminky.urs.cz/item/CS_URS_2025_02/722181211</t>
  </si>
  <si>
    <t>15</t>
  </si>
  <si>
    <t>722190401</t>
  </si>
  <si>
    <t>Vyvedení a upevnění výpustku DN do 25</t>
  </si>
  <si>
    <t>-1106457612</t>
  </si>
  <si>
    <t>Zřízení přípojek na potrubí vyvedení a upevnění výpustek do DN 25</t>
  </si>
  <si>
    <t>https://podminky.urs.cz/item/CS_URS_2025_02/722190401</t>
  </si>
  <si>
    <t>722190901</t>
  </si>
  <si>
    <t>Uzavření nebo otevření vodovodního potrubí při opravách</t>
  </si>
  <si>
    <t>-1200378830</t>
  </si>
  <si>
    <t>Opravy ostatní uzavření nebo otevření vodovodního potrubí při opravách včetně vypuštění a napuštění</t>
  </si>
  <si>
    <t>https://podminky.urs.cz/item/CS_URS_2025_02/722190901</t>
  </si>
  <si>
    <t>17</t>
  </si>
  <si>
    <t>722220231</t>
  </si>
  <si>
    <t>Přechodka dGK PPR PN 20 D 20 x G 1/2" s kovovým vnitřním závitem</t>
  </si>
  <si>
    <t>769885879</t>
  </si>
  <si>
    <t>Armatury s jedním závitem přechodové tvarovky PPR, PN 20 (SDR 6) s kovovým závitem vnitřním přechodky dGK D 20 x G 1/2"</t>
  </si>
  <si>
    <t>https://podminky.urs.cz/item/CS_URS_2025_02/722220231</t>
  </si>
  <si>
    <t>18</t>
  </si>
  <si>
    <t>722231072</t>
  </si>
  <si>
    <t>Ventil zpětný mosazný G 1/2" PN 10 do 110°C se dvěma závity</t>
  </si>
  <si>
    <t>-787491745</t>
  </si>
  <si>
    <t>Armatury se dvěma závity ventily zpětné mosazné PN 10 do 110°C G 1/2"</t>
  </si>
  <si>
    <t>https://podminky.urs.cz/item/CS_URS_2025_02/722231072</t>
  </si>
  <si>
    <t>19</t>
  </si>
  <si>
    <t>722232043</t>
  </si>
  <si>
    <t>Kohout kulový přímý G 1/2" PN 42 do 185°C vnitřní závit</t>
  </si>
  <si>
    <t>1931275426</t>
  </si>
  <si>
    <t>Armatury se dvěma závity kulové kohouty PN 42 do 185 °C přímé vnitřní závit G 1/2"</t>
  </si>
  <si>
    <t>https://podminky.urs.cz/item/CS_URS_2025_02/722232043</t>
  </si>
  <si>
    <t>20</t>
  </si>
  <si>
    <t>722234264</t>
  </si>
  <si>
    <t>Filtr mosazný G 3/4" PN 20 do 80°C s 2x vnitřním závitem</t>
  </si>
  <si>
    <t>1260913484</t>
  </si>
  <si>
    <t>Armatury se dvěma závity filtry mosazný PN 20 do 80 °C G 3/4"</t>
  </si>
  <si>
    <t>https://podminky.urs.cz/item/CS_URS_2025_02/722234264</t>
  </si>
  <si>
    <t>722239101</t>
  </si>
  <si>
    <t>Montáž armatur vodovodních se dvěma závity G 1/2"</t>
  </si>
  <si>
    <t>8859043</t>
  </si>
  <si>
    <t>Armatury se dvěma závity montáž vodovodních armatur se dvěma závity ostatních typů G 1/2"</t>
  </si>
  <si>
    <t>https://podminky.urs.cz/item/CS_URS_2025_02/722239101</t>
  </si>
  <si>
    <t>22</t>
  </si>
  <si>
    <t>722290246</t>
  </si>
  <si>
    <t>Zkouška těsnosti vodovodního potrubí plastového DN do 40</t>
  </si>
  <si>
    <t>-1290984706</t>
  </si>
  <si>
    <t>Zkoušky, proplach a desinfekce vodovodního potrubí zkoušky těsnosti vodovodního potrubí plastového do DN 40</t>
  </si>
  <si>
    <t>https://podminky.urs.cz/item/CS_URS_2025_02/722290246</t>
  </si>
  <si>
    <t>23</t>
  </si>
  <si>
    <t>998722311</t>
  </si>
  <si>
    <t>Přesun hmot procentní pro vnitřní vodovod ruční v objektech v do 6 m</t>
  </si>
  <si>
    <t>-972924199</t>
  </si>
  <si>
    <t>Přesun hmot pro vnitřní vodovod stanovený procentní sazbou (%) z ceny vodorovná dopravní vzdálenost do 50 m ruční (bez užití mechanizace) v objektech výšky do 6 m</t>
  </si>
  <si>
    <t>https://podminky.urs.cz/item/CS_URS_2025_02/998722311</t>
  </si>
  <si>
    <t>723</t>
  </si>
  <si>
    <t>Zdravotechnika - vnitřní plynovod</t>
  </si>
  <si>
    <t>24</t>
  </si>
  <si>
    <t>723120804</t>
  </si>
  <si>
    <t>Demontáž potrubí ocelové závitové svařované DN do 25</t>
  </si>
  <si>
    <t>-427933828</t>
  </si>
  <si>
    <t>Demontáž potrubí svařovaného z ocelových trubek závitových do DN 25</t>
  </si>
  <si>
    <t>https://podminky.urs.cz/item/CS_URS_2025_02/723120804</t>
  </si>
  <si>
    <t>25</t>
  </si>
  <si>
    <t>723120805</t>
  </si>
  <si>
    <t>Demontáž potrubí ocelové závitové svařované DN od 25 do 50</t>
  </si>
  <si>
    <t>672305856</t>
  </si>
  <si>
    <t>Demontáž potrubí svařovaného z ocelových trubek závitových přes 25 do DN 50</t>
  </si>
  <si>
    <t>https://podminky.urs.cz/item/CS_URS_2025_02/723120805</t>
  </si>
  <si>
    <t>26</t>
  </si>
  <si>
    <t>723150424</t>
  </si>
  <si>
    <t>Potrubí plyn ocelové z ušlechtilé oceli spojované lisováním D 28x1,2 mm</t>
  </si>
  <si>
    <t>2088143</t>
  </si>
  <si>
    <t>Potrubí z ocelových trubek hladkých z ušlechtilé oceli (nerez) spojovaných lisováním Ø 28/1,2</t>
  </si>
  <si>
    <t>https://podminky.urs.cz/item/CS_URS_2025_02/723150424</t>
  </si>
  <si>
    <t>27</t>
  </si>
  <si>
    <t>723150425</t>
  </si>
  <si>
    <t>Potrubí plyn ocelové z ušlechtilé oceli spojované lisováním D 35x1,5 mm</t>
  </si>
  <si>
    <t>-349851756</t>
  </si>
  <si>
    <t>Potrubí z ocelových trubek hladkých z ušlechtilé oceli (nerez) spojovaných lisováním Ø 35/1,5</t>
  </si>
  <si>
    <t>https://podminky.urs.cz/item/CS_URS_2025_02/723150425</t>
  </si>
  <si>
    <t>28</t>
  </si>
  <si>
    <t>723190253</t>
  </si>
  <si>
    <t>Výpustky plynovodní vedení a upevnění DN 25</t>
  </si>
  <si>
    <t>-223941384</t>
  </si>
  <si>
    <t>Přípojky plynovodní ke strojům a zařízením z trubek vyvedení a upevnění plynovodních výpustek na potrubí DN 25</t>
  </si>
  <si>
    <t>https://podminky.urs.cz/item/CS_URS_2025_02/723190253</t>
  </si>
  <si>
    <t>29</t>
  </si>
  <si>
    <t>723190901</t>
  </si>
  <si>
    <t>Uzavření,otevření plynovodního potrubí při opravě</t>
  </si>
  <si>
    <t>1520362161</t>
  </si>
  <si>
    <t>Opravy plynovodního potrubí uzavření nebo otevření potrubí</t>
  </si>
  <si>
    <t>https://podminky.urs.cz/item/CS_URS_2025_02/723190901</t>
  </si>
  <si>
    <t>30</t>
  </si>
  <si>
    <t>723190907</t>
  </si>
  <si>
    <t>Odvzdušnění nebo napuštění plynovodního potrubí</t>
  </si>
  <si>
    <t>-1113316383</t>
  </si>
  <si>
    <t>Opravy plynovodního potrubí odvzdušnění a napuštění potrubí</t>
  </si>
  <si>
    <t>https://podminky.urs.cz/item/CS_URS_2025_02/723190907</t>
  </si>
  <si>
    <t>31</t>
  </si>
  <si>
    <t>723190909</t>
  </si>
  <si>
    <t>Zkouška těsnosti potrubí plynovodního</t>
  </si>
  <si>
    <t>-1467985118</t>
  </si>
  <si>
    <t>Opravy plynovodního potrubí neúřední zkouška těsnosti dosavadního potrubí</t>
  </si>
  <si>
    <t>https://podminky.urs.cz/item/CS_URS_2025_02/723190909</t>
  </si>
  <si>
    <t>723231164</t>
  </si>
  <si>
    <t>Kohout kulový přímý G 1" PN 42 do 185°C plnoprůtokový vnitřní závit těžká řada</t>
  </si>
  <si>
    <t>243712002</t>
  </si>
  <si>
    <t>Armatury se dvěma závity kohouty kulové PN 42 do 650°C plnoprůtokové vnitřní závit těžká řada G 1"</t>
  </si>
  <si>
    <t>https://podminky.urs.cz/item/CS_URS_2025_02/723231164</t>
  </si>
  <si>
    <t>33</t>
  </si>
  <si>
    <t>723233003</t>
  </si>
  <si>
    <t>Filtr plynový závitový G 1" PN 6 do 80°C těleso hliník</t>
  </si>
  <si>
    <t>47583240</t>
  </si>
  <si>
    <t>Armatury se dvěma závity plynové filtry těleso hliník PN 6 do 80°C G 1"</t>
  </si>
  <si>
    <t>https://podminky.urs.cz/item/CS_URS_2025_02/723233003</t>
  </si>
  <si>
    <t>34</t>
  </si>
  <si>
    <t>998723311</t>
  </si>
  <si>
    <t>Přesun hmot procentní pro vnitřní plynovod ruční v objektech v do 6 m</t>
  </si>
  <si>
    <t>1126023524</t>
  </si>
  <si>
    <t>Přesun hmot pro vnitřní plynovod stanovený procentní sazbou (%) z ceny vodorovná dopravní vzdálenost do 50 m ruční (bez užití mechanizace) v objektech výšky do 6 m</t>
  </si>
  <si>
    <t>https://podminky.urs.cz/item/CS_URS_2025_02/998723311</t>
  </si>
  <si>
    <t>724</t>
  </si>
  <si>
    <t>Zdravotechnika - strojní vybavení</t>
  </si>
  <si>
    <t>35</t>
  </si>
  <si>
    <t>72423112R</t>
  </si>
  <si>
    <t>Manometrová sestava včetně smyčky manometru a trojcestného kohoutu</t>
  </si>
  <si>
    <t>soubor</t>
  </si>
  <si>
    <t>R-položka</t>
  </si>
  <si>
    <t>-1700041888</t>
  </si>
  <si>
    <t>36</t>
  </si>
  <si>
    <t>998724311</t>
  </si>
  <si>
    <t>Přesun hmot procentní pro strojní vybavení ruční v objektech v do 6 m</t>
  </si>
  <si>
    <t>864007859</t>
  </si>
  <si>
    <t>Přesun hmot pro strojní vybavení stanovený procentní sazbou (%) z ceny vodorovná dopravní vzdálenost do 50 m ruční (bez užití mechanizace) v objektech výšky do 6 m</t>
  </si>
  <si>
    <t>https://podminky.urs.cz/item/CS_URS_2025_02/998724311</t>
  </si>
  <si>
    <t>HZS</t>
  </si>
  <si>
    <t>Hodinové zúčtovací sazby</t>
  </si>
  <si>
    <t>37</t>
  </si>
  <si>
    <t>HZS2211</t>
  </si>
  <si>
    <t>Hodinová zúčtovací sazba instalatér</t>
  </si>
  <si>
    <t>hod</t>
  </si>
  <si>
    <t>512</t>
  </si>
  <si>
    <t>-284391529</t>
  </si>
  <si>
    <t>Hodinové zúčtovací sazby profesí PSV provádění stavebních instalací instalatér</t>
  </si>
  <si>
    <t>https://podminky.urs.cz/item/CS_URS_2025_02/HZS2211</t>
  </si>
  <si>
    <t>úprava topné vody dle požadavku výrobce kotlů</t>
  </si>
  <si>
    <t>38</t>
  </si>
  <si>
    <t>HZS4211</t>
  </si>
  <si>
    <t>Hodinová zúčtovací sazba revizní technik</t>
  </si>
  <si>
    <t>1237129899</t>
  </si>
  <si>
    <t>Hodinové zúčtovací sazby ostatních profesí revizní a kontrolní činnost revizní technik</t>
  </si>
  <si>
    <t>https://podminky.urs.cz/item/CS_URS_2025_02/HZS4211</t>
  </si>
  <si>
    <t>revize plynu a revizní zpráva</t>
  </si>
  <si>
    <t>02 - Vytápění</t>
  </si>
  <si>
    <t xml:space="preserve">    9 - Ostatní konstrukce a práce, bourání</t>
  </si>
  <si>
    <t xml:space="preserve">    713 - Izolace tepelné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</si>
  <si>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</si>
  <si>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</si>
  <si>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</si>
  <si>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</si>
  <si>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767 - Konstrukce zámečnické</t>
  </si>
  <si>
    <t>Ostatní konstrukce a práce, bourání</t>
  </si>
  <si>
    <t>977151122</t>
  </si>
  <si>
    <t>Jádrové vrty diamantovými korunkami do stavebních materiálů D přes 120 do 130 mm</t>
  </si>
  <si>
    <t>-1506125312</t>
  </si>
  <si>
    <t>Jádrové vrty diamantovými korunkami do stavebních materiálů (železobetonu, betonu, cihel, obkladů, dlažeb, kamene) průměru přes 120 do 130 mm</t>
  </si>
  <si>
    <t>https://podminky.urs.cz/item/CS_URS_2025_02/977151122</t>
  </si>
  <si>
    <t>-1046200391</t>
  </si>
  <si>
    <t>-1795563473</t>
  </si>
  <si>
    <t>388878338</t>
  </si>
  <si>
    <t>1,136*29</t>
  </si>
  <si>
    <t>1007115065</t>
  </si>
  <si>
    <t>713</t>
  </si>
  <si>
    <t>Izolace tepelné</t>
  </si>
  <si>
    <t>713410861</t>
  </si>
  <si>
    <t>Odstranění izolace tepelné potrubí pásy nebo rohožemi s AL fólií staženými AL páskou tl do 50 mm</t>
  </si>
  <si>
    <t>-1067261589</t>
  </si>
  <si>
    <t>Odstranění tepelné izolace potrubí a ohybů pásy nebo rohožemi s povrchovou úpravou hliníkovou fólií připevněnými samolepící hliníkovou páskou potrubí, tloušťka izolace do 50 mm</t>
  </si>
  <si>
    <t>https://podminky.urs.cz/item/CS_URS_2025_02/713410861</t>
  </si>
  <si>
    <t>713461871</t>
  </si>
  <si>
    <t>Odstranění izolace tepelné potrubí a ohybů návlekovými izolačními pouzdry</t>
  </si>
  <si>
    <t>-1072858154</t>
  </si>
  <si>
    <t>Odstranění tepelné izolace potrubí, ohybů a armatur tvarovkami nebo deskami potrubními pouzdry staženými drátem návlekovými potrubí a ohybů</t>
  </si>
  <si>
    <t>https://podminky.urs.cz/item/CS_URS_2025_02/713461871</t>
  </si>
  <si>
    <t>713463211</t>
  </si>
  <si>
    <t>Montáž izolace tepelné potrubí potrubními pouzdry s Al fólií staženými Al páskou 1x D do 50 mm</t>
  </si>
  <si>
    <t>-169793811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</si>
  <si>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</si>
  <si>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https://podminky.urs.cz/item/CS_URS_2025_02/713463211</t>
  </si>
  <si>
    <t>34+14</t>
  </si>
  <si>
    <t>Součet</t>
  </si>
  <si>
    <t>63154571</t>
  </si>
  <si>
    <t>pouzdro izolační potrubní z minerální vlny s Al fólií max. 250/100°C 28/40mm</t>
  </si>
  <si>
    <t>392012323</t>
  </si>
  <si>
    <t>34*1,05 'Přepočtené koeficientem množství</t>
  </si>
  <si>
    <t>63154602</t>
  </si>
  <si>
    <t>pouzdro izolační potrubní z minerální vlny s Al fólií max. 250/100°C 35/50mm</t>
  </si>
  <si>
    <t>1938673938</t>
  </si>
  <si>
    <t>14*1,05 'Přepočtené koeficientem množství</t>
  </si>
  <si>
    <t>713463212</t>
  </si>
  <si>
    <t>Montáž izolace tepelné potrubí potrubními pouzdry s Al fólií staženými Al páskou 1x D přes 50 do 100 mm</t>
  </si>
  <si>
    <t>1157498185</t>
  </si>
  <si>
    <t>Montáž izolace tepelné potrubí a ohybů tvarovkami nebo deskami potrubními pouzdry s povrchovou úpravou hliníkovou fólií (izolační materiál ve specifikaci) přelepenými samolepící hliníkovou páskou potrubí jednovrstvá D přes 50 do 100 mm</t>
  </si>
  <si>
    <t>https://podminky.urs.cz/item/CS_URS_2025_02/713463212</t>
  </si>
  <si>
    <t>63154018</t>
  </si>
  <si>
    <t>pouzdro izolační potrubní z minerální vlny s Al fólií max. 250/100°C 54/40mm</t>
  </si>
  <si>
    <t>1375468840</t>
  </si>
  <si>
    <t>18*1,05 'Přepočtené koeficientem množství</t>
  </si>
  <si>
    <t>63154001</t>
  </si>
  <si>
    <t>páska samolepící hliníková š 50mm dl 50m</t>
  </si>
  <si>
    <t>138363915</t>
  </si>
  <si>
    <t>998713311</t>
  </si>
  <si>
    <t>Přesun hmot procentní pro izolace tepelné ruční v objektech v do 6 m</t>
  </si>
  <si>
    <t>1261624747</t>
  </si>
  <si>
    <t>Přesun hmot pro izolace tepelné stanovený procentní sazbou (%) z ceny vodorovná dopravní vzdálenost do 50 m ruční (bez užití mechanizace) v objektech výšky do 6 m</t>
  </si>
  <si>
    <t>https://podminky.urs.cz/item/CS_URS_2025_02/998713311</t>
  </si>
  <si>
    <t>722232046</t>
  </si>
  <si>
    <t>Kohout kulový přímý G 5/4" PN 42 do 185°C vnitřní závit</t>
  </si>
  <si>
    <t>-375664926</t>
  </si>
  <si>
    <t>Armatury se dvěma závity kulové kohouty PN 42 do 185 °C přímé vnitřní závit G 5/4"</t>
  </si>
  <si>
    <t>https://podminky.urs.cz/item/CS_URS_2025_02/722232046</t>
  </si>
  <si>
    <t>722232048</t>
  </si>
  <si>
    <t>Kohout kulový přímý G 2" PN 42 do 185°C vnitřní závit</t>
  </si>
  <si>
    <t>1552242253</t>
  </si>
  <si>
    <t>Armatury se dvěma závity kulové kohouty PN 42 do 185 °C přímé vnitřní závit G 2"</t>
  </si>
  <si>
    <t>https://podminky.urs.cz/item/CS_URS_2025_02/722232048</t>
  </si>
  <si>
    <t>855549118</t>
  </si>
  <si>
    <t>731</t>
  </si>
  <si>
    <t>Ústřední vytápění - kotelny</t>
  </si>
  <si>
    <t>731200826</t>
  </si>
  <si>
    <t>Demontáž kotle ocelového na plynná nebo kapalná paliva výkon přes 40 do 60 kW</t>
  </si>
  <si>
    <t>-610250212</t>
  </si>
  <si>
    <t>Demontáž kotlů ocelových na kapalná nebo plynná paliva, o výkonu přes 40 do 60 kW</t>
  </si>
  <si>
    <t>https://podminky.urs.cz/item/CS_URS_2025_02/731200826</t>
  </si>
  <si>
    <t>731244008</t>
  </si>
  <si>
    <t>Kotel ocelový závěsný na plyn kondenzační o výkonu 7,4-49,5 kW pro vytápění</t>
  </si>
  <si>
    <t>-794736331</t>
  </si>
  <si>
    <t>Kotle ocelové teplovodní plynové závěsné kondenzační pro vytápění 7,4-49,5 kW</t>
  </si>
  <si>
    <t>https://podminky.urs.cz/item/CS_URS_2025_02/731244008</t>
  </si>
  <si>
    <t>73131081R</t>
  </si>
  <si>
    <t>Demontáž spalinové cesty původních kotlů</t>
  </si>
  <si>
    <t>171124579</t>
  </si>
  <si>
    <t>731391813</t>
  </si>
  <si>
    <t>Vypuštění vody z kotle samospádem pl kotle přes 10 do 20 m2</t>
  </si>
  <si>
    <t>1117183148</t>
  </si>
  <si>
    <t>Vypuštění vody z kotlů do kanalizace samospádem o výhřevné ploše kotlů přes 10 do 20 m2</t>
  </si>
  <si>
    <t>https://podminky.urs.cz/item/CS_URS_2025_02/731391813</t>
  </si>
  <si>
    <t>73181043R</t>
  </si>
  <si>
    <t>Plastové spalinové cesty včetně revize</t>
  </si>
  <si>
    <t>-264374369</t>
  </si>
  <si>
    <t>998731311</t>
  </si>
  <si>
    <t>Přesun hmot procentní pro kotelny ruční v objektech v do 6 m</t>
  </si>
  <si>
    <t>-284226090</t>
  </si>
  <si>
    <t>Přesun hmot pro kotelny stanovený procentní sazbou (%) z ceny vodorovná dopravní vzdálenost do 50 m ruční (bez užití mechanizace) v objektech výšky do 6 m</t>
  </si>
  <si>
    <t>https://podminky.urs.cz/item/CS_URS_2025_02/998731311</t>
  </si>
  <si>
    <t>732</t>
  </si>
  <si>
    <t>Ústřední vytápění - strojovny</t>
  </si>
  <si>
    <t>732320812</t>
  </si>
  <si>
    <t>Demontáž nádrže beztlaké nebo tlakové odpojení od rozvodů potrubí obsah do 100 l</t>
  </si>
  <si>
    <t>-1473127198</t>
  </si>
  <si>
    <t>Demontáž nádrží beztlakých nebo tlakových odpojení od rozvodů potrubí nádrže o obsahu do 100 l</t>
  </si>
  <si>
    <t>https://podminky.urs.cz/item/CS_URS_2025_02/732320812</t>
  </si>
  <si>
    <t>732324812</t>
  </si>
  <si>
    <t>Demontáž nádrže beztlaké nebo tlakové vypuštění vody z nádrže obsah do 100 l</t>
  </si>
  <si>
    <t>1922415581</t>
  </si>
  <si>
    <t>Demontáž nádrží beztlakých nebo tlakových vypuštění vody z nádrží o obsahu do 100 l</t>
  </si>
  <si>
    <t>https://podminky.urs.cz/item/CS_URS_2025_02/732324812</t>
  </si>
  <si>
    <t>732331618</t>
  </si>
  <si>
    <t>Nádoba tlaková expanzní pro topnou a chladicí soustavu s membránou závitové připojení PN 6 o objemu 100 l</t>
  </si>
  <si>
    <t>-637377689</t>
  </si>
  <si>
    <t>Nádoby expanzní tlakové pro topné a chladicí soustavy s membránou bez pojistného ventilu se závitovým připojením PN 6 o objemu 100 l</t>
  </si>
  <si>
    <t>https://podminky.urs.cz/item/CS_URS_2025_02/732331618</t>
  </si>
  <si>
    <t>732331778</t>
  </si>
  <si>
    <t>Příslušenství k expanzním nádobám bezpečnostní uzávěr G 1 k měření tlaku</t>
  </si>
  <si>
    <t>1311664203</t>
  </si>
  <si>
    <t>Nádoby expanzní tlakové pro topné a chladicí soustavy příslušenství k expanzním nádobám bezpečnostní uzávěr k měření tlaku G 1</t>
  </si>
  <si>
    <t>https://podminky.urs.cz/item/CS_URS_2025_02/732331778</t>
  </si>
  <si>
    <t>48481000R</t>
  </si>
  <si>
    <t>D+M box neutralizační pro neutralizaci kondenzátu výkon do 360kW včetně náplně</t>
  </si>
  <si>
    <t>-1923520627</t>
  </si>
  <si>
    <t>732420812</t>
  </si>
  <si>
    <t>Demontáž čerpadla oběhového spirálního DN 40</t>
  </si>
  <si>
    <t>-1599777379</t>
  </si>
  <si>
    <t>Demontáž čerpadel oběhových spirálních (do potrubí) DN 40</t>
  </si>
  <si>
    <t>https://podminky.urs.cz/item/CS_URS_2025_02/732420812</t>
  </si>
  <si>
    <t>998732311</t>
  </si>
  <si>
    <t>Přesun hmot procentní pro strojovny ruční v objektech v do 6 m</t>
  </si>
  <si>
    <t>-834015284</t>
  </si>
  <si>
    <t>Přesun hmot pro strojovny stanovený procentní sazbou (%) z ceny vodorovná dopravní vzdálenost do 50 m ruční (bez užití mechanizace) v objektech výšky do 6 m</t>
  </si>
  <si>
    <t>https://podminky.urs.cz/item/CS_URS_2025_02/998732311</t>
  </si>
  <si>
    <t>733</t>
  </si>
  <si>
    <t>Ústřední vytápění - rozvodné potrubí</t>
  </si>
  <si>
    <t>733120815</t>
  </si>
  <si>
    <t>Demontáž potrubí ocelového hladkého D do 38</t>
  </si>
  <si>
    <t>1308882293</t>
  </si>
  <si>
    <t>Demontáž potrubí z trubek ocelových hladkých Ø do 38</t>
  </si>
  <si>
    <t>https://podminky.urs.cz/item/CS_URS_2025_02/733120815</t>
  </si>
  <si>
    <t>733120819</t>
  </si>
  <si>
    <t>Demontáž potrubí ocelového hladkého D přes 38 do 60,3</t>
  </si>
  <si>
    <t>1619055531</t>
  </si>
  <si>
    <t>Demontáž potrubí z trubek ocelových hladkých Ø přes 38 do 60,3</t>
  </si>
  <si>
    <t>https://podminky.urs.cz/item/CS_URS_2025_02/733120819</t>
  </si>
  <si>
    <t>733122225</t>
  </si>
  <si>
    <t>Potrubí z uhlíkové oceli tenkostěnné vně pozink spojované lisováním D 28x1,5 mm</t>
  </si>
  <si>
    <t>-809843922</t>
  </si>
  <si>
    <t>Potrubí z trubek ocelových hladkých spojovaných lisováním z uhlíkové oceli tenkostěnné vně pozinkované PN 16, T= +110°C Ø 28/1,5</t>
  </si>
  <si>
    <t>https://podminky.urs.cz/item/CS_URS_2025_02/733122225</t>
  </si>
  <si>
    <t>733122226</t>
  </si>
  <si>
    <t>Potrubí z uhlíkové oceli tenkostěnné vně pozink spojované lisováním D 35x1,5 mm</t>
  </si>
  <si>
    <t>-1522208678</t>
  </si>
  <si>
    <t>Potrubí z trubek ocelových hladkých spojovaných lisováním z uhlíkové oceli tenkostěnné vně pozinkované PN 16, T= +110°C Ø 35/1,5</t>
  </si>
  <si>
    <t>https://podminky.urs.cz/item/CS_URS_2025_02/733122226</t>
  </si>
  <si>
    <t>733122228</t>
  </si>
  <si>
    <t>Potrubí z uhlíkové oceli tenkostěnné vně pozink spojované lisováním D 54x1,5 mm</t>
  </si>
  <si>
    <t>-785250596</t>
  </si>
  <si>
    <t>Potrubí z trubek ocelových hladkých spojovaných lisováním z uhlíkové oceli tenkostěnné vně pozinkované PN 16, T= +110°C Ø 54/1,5</t>
  </si>
  <si>
    <t>https://podminky.urs.cz/item/CS_URS_2025_02/733122228</t>
  </si>
  <si>
    <t>55261104</t>
  </si>
  <si>
    <t>kus přechodový vnější Pz lisovací spoj DN 32x1 1/4"</t>
  </si>
  <si>
    <t>-1424281736</t>
  </si>
  <si>
    <t>55261106</t>
  </si>
  <si>
    <t>kus přechodový vnější Pz lisovací spoj DN 50x2"</t>
  </si>
  <si>
    <t>-1965188617</t>
  </si>
  <si>
    <t>55261227</t>
  </si>
  <si>
    <t>T-kus Pz lisovací spoj d 54</t>
  </si>
  <si>
    <t>912353397</t>
  </si>
  <si>
    <t>39</t>
  </si>
  <si>
    <t>733141412</t>
  </si>
  <si>
    <t>Odkalovač DN 50 přivařovací PN 10 do 120°C</t>
  </si>
  <si>
    <t>-626045466</t>
  </si>
  <si>
    <t>Odvzdušňovací nádobky, odlučovače a odkalovače odkalovače PN 10 do 120°C přivařovací DN 50</t>
  </si>
  <si>
    <t>https://podminky.urs.cz/item/CS_URS_2025_02/733141412</t>
  </si>
  <si>
    <t>40</t>
  </si>
  <si>
    <t>733190217</t>
  </si>
  <si>
    <t>Zkouška těsnosti potrubí ocelové hladké D do 51x2,6</t>
  </si>
  <si>
    <t>346055510</t>
  </si>
  <si>
    <t>Zkoušky těsnosti potrubí, manžety prostupové z trubek ocelových zkoušky těsnosti potrubí (za provozu) z trubek ocelových hladkých Ø do 51/2,6</t>
  </si>
  <si>
    <t>https://podminky.urs.cz/item/CS_URS_2025_02/733190217</t>
  </si>
  <si>
    <t>41</t>
  </si>
  <si>
    <t>733190219</t>
  </si>
  <si>
    <t>Zkouška těsnosti potrubí ocelové hladké D přes 51x2,6 do 60,3x2,9</t>
  </si>
  <si>
    <t>1054745237</t>
  </si>
  <si>
    <t>Zkoušky těsnosti potrubí, manžety prostupové z trubek ocelových zkoušky těsnosti potrubí (za provozu) z trubek ocelových hladkých Ø přes 51/2,6 do 60,3/2,9</t>
  </si>
  <si>
    <t>https://podminky.urs.cz/item/CS_URS_2025_02/733190219</t>
  </si>
  <si>
    <t>42</t>
  </si>
  <si>
    <t>733193810</t>
  </si>
  <si>
    <t>Rozřezání konzoly, podpěry nebo výložníku pro potrubí z L profilu do 50x50x5 mm</t>
  </si>
  <si>
    <t>-1199269442</t>
  </si>
  <si>
    <t>Demontáž příslušenství potrubí rozřezání konzol, podpěr a výložníků pro potrubí z úhelníků L do 50x50x5 mm</t>
  </si>
  <si>
    <t>https://podminky.urs.cz/item/CS_URS_2025_02/733193810</t>
  </si>
  <si>
    <t>43</t>
  </si>
  <si>
    <t>998733311</t>
  </si>
  <si>
    <t>Přesun hmot procentní pro rozvody potrubí ruční v objektech v do 6 m</t>
  </si>
  <si>
    <t>975639148</t>
  </si>
  <si>
    <t>Přesun hmot pro rozvody potrubí stanovený procentní sazbou z ceny vodorovná dopravní vzdálenost do 50 m ruční (bez užití mechanizace) v objektech výšky do 6 m</t>
  </si>
  <si>
    <t>https://podminky.urs.cz/item/CS_URS_2025_02/998733311</t>
  </si>
  <si>
    <t>734</t>
  </si>
  <si>
    <t>Ústřední vytápění - armatury</t>
  </si>
  <si>
    <t>44</t>
  </si>
  <si>
    <t>734200823</t>
  </si>
  <si>
    <t>Demontáž armatury závitové se dvěma závity přes G 1 přes G 1 do G 6/4</t>
  </si>
  <si>
    <t>-1379034821</t>
  </si>
  <si>
    <t>Demontáž armatur závitových se dvěma závity přes 1 do G 6/4</t>
  </si>
  <si>
    <t>https://podminky.urs.cz/item/CS_URS_2025_02/734200823</t>
  </si>
  <si>
    <t>45</t>
  </si>
  <si>
    <t>734200824</t>
  </si>
  <si>
    <t>Demontáž armatury závitové se dvěma závity přes G 6/4 do G 2</t>
  </si>
  <si>
    <t>-345902508</t>
  </si>
  <si>
    <t>Demontáž armatur závitových se dvěma závity přes 6/4 do G 2</t>
  </si>
  <si>
    <t>https://podminky.urs.cz/item/CS_URS_2025_02/734200824</t>
  </si>
  <si>
    <t>46</t>
  </si>
  <si>
    <t>734200832</t>
  </si>
  <si>
    <t>Demontáž armatury závitové se třemi závity přes G 1/2 do G 1</t>
  </si>
  <si>
    <t>211085869</t>
  </si>
  <si>
    <t>Demontáž armatur závitových se třemi závity přes 1/2 do G 1</t>
  </si>
  <si>
    <t>https://podminky.urs.cz/item/CS_URS_2025_02/734200832</t>
  </si>
  <si>
    <t>47</t>
  </si>
  <si>
    <t>734200833</t>
  </si>
  <si>
    <t>Demontáž armatury závitové se třemi závity přes G 1 přes G 1 do G 6/4</t>
  </si>
  <si>
    <t>-847145154</t>
  </si>
  <si>
    <t>Demontáž armatur závitových se třemi závity přes 1 do G 6/4</t>
  </si>
  <si>
    <t>https://podminky.urs.cz/item/CS_URS_2025_02/734200833</t>
  </si>
  <si>
    <t>48</t>
  </si>
  <si>
    <t>734209124</t>
  </si>
  <si>
    <t>Montáž armatury závitové s třemi závity G 3/4</t>
  </si>
  <si>
    <t>-1980595109</t>
  </si>
  <si>
    <t>Montáž závitových armatur se 3 závity G 3/4 (DN 20)</t>
  </si>
  <si>
    <t>https://podminky.urs.cz/item/CS_URS_2025_02/734209124</t>
  </si>
  <si>
    <t>49</t>
  </si>
  <si>
    <t>734209125</t>
  </si>
  <si>
    <t>Montáž armatury závitové s třemi závity G 1</t>
  </si>
  <si>
    <t>-1216645498</t>
  </si>
  <si>
    <t>Montáž závitových armatur se 3 závity G 1 (DN 25)</t>
  </si>
  <si>
    <t>https://podminky.urs.cz/item/CS_URS_2025_02/734209125</t>
  </si>
  <si>
    <t>50</t>
  </si>
  <si>
    <t>734242415</t>
  </si>
  <si>
    <t>Ventil závitový zpětný přímý G 5/4 PN 16 do 110°C</t>
  </si>
  <si>
    <t>-932056307</t>
  </si>
  <si>
    <t>Ventily zpětné závitové PN 16 do 110°C přímé G 5/4</t>
  </si>
  <si>
    <t>https://podminky.urs.cz/item/CS_URS_2025_02/734242415</t>
  </si>
  <si>
    <t>51</t>
  </si>
  <si>
    <t>734251212</t>
  </si>
  <si>
    <t>Ventil závitový pojistný rohový G 3/4 provozní tlak od 2,5 do 6 barů</t>
  </si>
  <si>
    <t>-2042597253</t>
  </si>
  <si>
    <t>Ventily pojistné závitové a čepové rohové provozní tlak od 2,5 do 6 bar G 3/4</t>
  </si>
  <si>
    <t>https://podminky.urs.cz/item/CS_URS_2025_02/734251212</t>
  </si>
  <si>
    <t>52</t>
  </si>
  <si>
    <t>734261235</t>
  </si>
  <si>
    <t>Šroubení topenářské přímé G 1 PN 16 do 120°C</t>
  </si>
  <si>
    <t>-156404181</t>
  </si>
  <si>
    <t>Šroubení topenářské PN 16 do 120°C přímé G 1</t>
  </si>
  <si>
    <t>https://podminky.urs.cz/item/CS_URS_2025_02/734261235</t>
  </si>
  <si>
    <t>53</t>
  </si>
  <si>
    <t>734261236</t>
  </si>
  <si>
    <t>Šroubení topenářské přímé G 5/4 PN 16 do 120°C</t>
  </si>
  <si>
    <t>1195791965</t>
  </si>
  <si>
    <t>Šroubení topenářské PN 16 do 120°C přímé G 5/4</t>
  </si>
  <si>
    <t>https://podminky.urs.cz/item/CS_URS_2025_02/734261236</t>
  </si>
  <si>
    <t>54</t>
  </si>
  <si>
    <t>734261238</t>
  </si>
  <si>
    <t>Šroubení topenářské přímé G 2 PN 16 do 120°C</t>
  </si>
  <si>
    <t>-292076909</t>
  </si>
  <si>
    <t>Šroubení topenářské PN 16 do 120°C přímé G 2</t>
  </si>
  <si>
    <t>https://podminky.urs.cz/item/CS_URS_2025_02/734261238</t>
  </si>
  <si>
    <t>55</t>
  </si>
  <si>
    <t>734291123</t>
  </si>
  <si>
    <t>Kohout plnící a vypouštěcí G 1/2 PN 10 do 90°C závitový</t>
  </si>
  <si>
    <t>2066469789</t>
  </si>
  <si>
    <t>Ostatní armatury kohouty plnicí a vypouštěcí PN 10 do 90°C G 1/2</t>
  </si>
  <si>
    <t>https://podminky.urs.cz/item/CS_URS_2025_02/734291123</t>
  </si>
  <si>
    <t>56</t>
  </si>
  <si>
    <t>734295021</t>
  </si>
  <si>
    <t>Směšovací ventil otopných a chladicích systémů závitový třícestný G 3/4" se servomotorem</t>
  </si>
  <si>
    <t>-2114924275</t>
  </si>
  <si>
    <t>Směšovací armatury otopných a chladících systémů ventily závitové PN 10 T= 120°C třícestné se servomotorem G 3/4</t>
  </si>
  <si>
    <t>https://podminky.urs.cz/item/CS_URS_2025_02/734295021</t>
  </si>
  <si>
    <t>57</t>
  </si>
  <si>
    <t>734295022</t>
  </si>
  <si>
    <t>Směšovací ventil otopných a chladicích systémů závitový třícestný G 1" se servomotorem</t>
  </si>
  <si>
    <t>-694922535</t>
  </si>
  <si>
    <t>Směšovací armatury otopných a chladících systémů ventily závitové PN 10 T= 120°C třícestné se servomotorem G 1</t>
  </si>
  <si>
    <t>https://podminky.urs.cz/item/CS_URS_2025_02/734295022</t>
  </si>
  <si>
    <t>58</t>
  </si>
  <si>
    <t>734421102</t>
  </si>
  <si>
    <t>Tlakoměr s pevným stonkem a zpětnou klapkou tlak 0-16 bar průměr 63 mm spodní připojení</t>
  </si>
  <si>
    <t>-13930783</t>
  </si>
  <si>
    <t>Tlakoměry s pevným stonkem a zpětnou klapkou spodní připojení (radiální) tlaku 0-16 bar průměru 63 mm</t>
  </si>
  <si>
    <t>https://podminky.urs.cz/item/CS_URS_2025_02/734421102</t>
  </si>
  <si>
    <t>59</t>
  </si>
  <si>
    <t>734424102</t>
  </si>
  <si>
    <t>Kondenzační smyčka k přivaření stočená PN 250 do 300°C</t>
  </si>
  <si>
    <t>-1114286752</t>
  </si>
  <si>
    <t>Tlakoměry kondenzační smyčky k přivaření, PN 250 do 300°C stočené</t>
  </si>
  <si>
    <t>https://podminky.urs.cz/item/CS_URS_2025_02/734424102</t>
  </si>
  <si>
    <t>60</t>
  </si>
  <si>
    <t>734494213</t>
  </si>
  <si>
    <t>Návarek s trubkovým závitem G 1/2</t>
  </si>
  <si>
    <t>2079651039</t>
  </si>
  <si>
    <t>Měřicí armatury návarky s trubkovým závitem G 1/2</t>
  </si>
  <si>
    <t>https://podminky.urs.cz/item/CS_URS_2025_02/734494213</t>
  </si>
  <si>
    <t>61</t>
  </si>
  <si>
    <t>31942618R</t>
  </si>
  <si>
    <t>ostatní mosazné tvarovky</t>
  </si>
  <si>
    <t>-867449920</t>
  </si>
  <si>
    <t>62</t>
  </si>
  <si>
    <t>18890130R</t>
  </si>
  <si>
    <t>D+M čidla tlaku na koulový uzávěr včetně dodávky kulového uzávěru 1/2"</t>
  </si>
  <si>
    <t>383600056</t>
  </si>
  <si>
    <t>63</t>
  </si>
  <si>
    <t>998734311</t>
  </si>
  <si>
    <t>Přesun hmot procentní pro armatury ruční v objektech v do 6 m</t>
  </si>
  <si>
    <t>876003520</t>
  </si>
  <si>
    <t>Přesun hmot pro armatury stanovený procentní sazbou (%) z ceny vodorovná dopravní vzdálenost do 50 m ruční (bez užití mechanizace) v objektech výšky do 6 m</t>
  </si>
  <si>
    <t>https://podminky.urs.cz/item/CS_URS_2025_02/998734311</t>
  </si>
  <si>
    <t>767</t>
  </si>
  <si>
    <t>Konstrukce zámečnické</t>
  </si>
  <si>
    <t>64</t>
  </si>
  <si>
    <t>767995102</t>
  </si>
  <si>
    <t>Montáž atypických zámečnických konstrukcí hmotnosti přes 1 do 3 kg</t>
  </si>
  <si>
    <t>kg</t>
  </si>
  <si>
    <t>860462452</t>
  </si>
  <si>
    <t>Montáž ostatních atypických zámečnických konstrukcí hmotnosti přes 1 do 3 kg</t>
  </si>
  <si>
    <t>https://podminky.urs.cz/item/CS_URS_2025_02/767995102</t>
  </si>
  <si>
    <t>65</t>
  </si>
  <si>
    <t>19413732R</t>
  </si>
  <si>
    <t>kovové doplňkové a nosné konstrukce</t>
  </si>
  <si>
    <t>-1660077494</t>
  </si>
  <si>
    <t>66</t>
  </si>
  <si>
    <t>998767311</t>
  </si>
  <si>
    <t>Přesun hmot procentní pro zámečnické konstrukce ruční v objektech v do 6 m</t>
  </si>
  <si>
    <t>1108200412</t>
  </si>
  <si>
    <t>Přesun hmot pro zámečnické konstrukce stanovený procentní sazbou (%) z ceny vodorovná dopravní vzdálenost do 50 m ruční (bez užití mechanizace) v objektech výšky do 6 m</t>
  </si>
  <si>
    <t>https://podminky.urs.cz/item/CS_URS_2025_02/998767311</t>
  </si>
  <si>
    <t>67</t>
  </si>
  <si>
    <t>HZS2221</t>
  </si>
  <si>
    <t>Hodinová zúčtovací sazba topenář</t>
  </si>
  <si>
    <t>-1283246032</t>
  </si>
  <si>
    <t>Hodinové zúčtovací sazby profesí PSV provádění stavebních instalací topenář</t>
  </si>
  <si>
    <t>https://podminky.urs.cz/item/CS_URS_2025_02/HZS2221</t>
  </si>
  <si>
    <t>úpravy stávajících rozvodů</t>
  </si>
  <si>
    <t>68</t>
  </si>
  <si>
    <t>HZS2491</t>
  </si>
  <si>
    <t>Hodinová zúčtovací sazba dělník zednických výpomocí</t>
  </si>
  <si>
    <t>1666702854</t>
  </si>
  <si>
    <t>Hodinové zúčtovací sazby profesí PSV zednické výpomoci a pomocné práce PSV dělník zednických výpomocí</t>
  </si>
  <si>
    <t>https://podminky.urs.cz/item/CS_URS_2025_02/HZS2491</t>
  </si>
  <si>
    <t>začištění otvorů a povrchů</t>
  </si>
  <si>
    <t>03 - Měření a regulace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</si>
  <si>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</si>
  <si>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</si>
  <si>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</si>
  <si>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</si>
  <si>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953991111</t>
  </si>
  <si>
    <t>Dodání a osazení hmoždinek profilu 6 až 8 mm do zdiva z cihel</t>
  </si>
  <si>
    <t>732067278</t>
  </si>
  <si>
    <t>Dodání a osazení hmoždinek včetně vyvrtání otvorů (s dodáním hmot) ve stěnách do zdiva z cihel nebo měkkého kamene, vnější profil hmoždinky 6 až 8 mm</t>
  </si>
  <si>
    <t>https://podminky.urs.cz/item/CS_URS_2025_02/953991111</t>
  </si>
  <si>
    <t>31140152</t>
  </si>
  <si>
    <t>vrut ocelový FeZn zápustná hlava drážka hvězdicová plný závit 4,5x50mm</t>
  </si>
  <si>
    <t>100 kus</t>
  </si>
  <si>
    <t>-560961977</t>
  </si>
  <si>
    <t>971035381</t>
  </si>
  <si>
    <t>Vybourání otvorů ve zdivu cihelném pl do 0,09 m2 na MC tl do 900 mm</t>
  </si>
  <si>
    <t>-478057546</t>
  </si>
  <si>
    <t>Vybourání otvorů ve zdivu základovém nebo nadzákladovém z cihel, tvárnic, příčkovek z cihel pálených na maltu cementovou plochy do 0,09 m2, tl. do 900 mm</t>
  </si>
  <si>
    <t>https://podminky.urs.cz/item/CS_URS_2025_02/971035381</t>
  </si>
  <si>
    <t>971035431</t>
  </si>
  <si>
    <t>Vybourání otvorů ve zdivu cihelném pl do 0,25 m2 na MC tl do 150 mm</t>
  </si>
  <si>
    <t>2146949559</t>
  </si>
  <si>
    <t>Vybourání otvorů ve zdivu základovém nebo nadzákladovém z cihel, tvárnic, příčkovek z cihel pálených na maltu cementovou plochy do 0,25 m2, tl. do 150 mm</t>
  </si>
  <si>
    <t>https://podminky.urs.cz/item/CS_URS_2025_02/971035431</t>
  </si>
  <si>
    <t>974031153</t>
  </si>
  <si>
    <t>Vysekání rýh ve zdivu cihelném hl do 100 mm š do 100 mm</t>
  </si>
  <si>
    <t>644606718</t>
  </si>
  <si>
    <t>Vysekání rýh ve zdivu cihelném na maltu vápennou nebo vápenocementovou do hl. 100 mm a šířky do 100 mm</t>
  </si>
  <si>
    <t>https://podminky.urs.cz/item/CS_URS_2025_02/974031153</t>
  </si>
  <si>
    <t>97713111R</t>
  </si>
  <si>
    <t>Vrty příklepovými vrtáky D do 16 mm do cihelného zdiva nebo prostého betonu</t>
  </si>
  <si>
    <t>-761154059</t>
  </si>
  <si>
    <t>Vrty příklepovými vrtáky do cihelného zdiva nebo prostého betonu průměru do 16 mm</t>
  </si>
  <si>
    <t>-1423475810</t>
  </si>
  <si>
    <t>1752912344</t>
  </si>
  <si>
    <t>885204667</t>
  </si>
  <si>
    <t>0,449*29</t>
  </si>
  <si>
    <t>1695297487</t>
  </si>
  <si>
    <t>73449421R</t>
  </si>
  <si>
    <t>Návarek s trubkovým závitem G 1/4</t>
  </si>
  <si>
    <t>-1788816911</t>
  </si>
  <si>
    <t>Měřicí armatury návarky s trubkovým závitem G 1/4</t>
  </si>
  <si>
    <t>55128800R</t>
  </si>
  <si>
    <t>D+M manometrického kohoutu 1/4", třícestného mosaz AFRISO</t>
  </si>
  <si>
    <t>-1501441416</t>
  </si>
  <si>
    <t>1187129601</t>
  </si>
  <si>
    <t>741</t>
  </si>
  <si>
    <t>Elektroinstalace - silnoproud</t>
  </si>
  <si>
    <t>741110041</t>
  </si>
  <si>
    <t>Montáž trubka plastová ohebná D přes 11 do 23 mm uložená pevně</t>
  </si>
  <si>
    <t>-971877261</t>
  </si>
  <si>
    <t>Montáž trubek elektroinstalačních s nasunutím nebo našroubováním do krabic plastových ohebných, uložených pevně, vnější Ø přes 11 do 23 mm</t>
  </si>
  <si>
    <t>https://podminky.urs.cz/item/CS_URS_2025_02/741110041</t>
  </si>
  <si>
    <t>10.064.516</t>
  </si>
  <si>
    <t>FRÄNKISCHE Trubka ohebná FFKuS-ES-F-UV Ø13,7/20,0mm, 1250N, –25 až +60°C, PVC, Highspeed, černá</t>
  </si>
  <si>
    <t>-40093003</t>
  </si>
  <si>
    <t>741113801</t>
  </si>
  <si>
    <t>Demontáž krabice zapuštěné plastové ze zdiva</t>
  </si>
  <si>
    <t>-1728177198</t>
  </si>
  <si>
    <t>Demontáž elektroinstalačních krabic zapuštěných plastových ze zdiva</t>
  </si>
  <si>
    <t>https://podminky.urs.cz/item/CS_URS_2025_02/741113801</t>
  </si>
  <si>
    <t>741120101</t>
  </si>
  <si>
    <t>Montáž vodič Cu izolovaný plný a laněný s PVC pláštěm žíla 0,15 až 16 mm2 zatažený (např. CY, CHAH-V)</t>
  </si>
  <si>
    <t>-836899181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</si>
  <si>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</si>
  <si>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https://podminky.urs.cz/item/CS_URS_2025_02/741120101</t>
  </si>
  <si>
    <t>10.048.546</t>
  </si>
  <si>
    <t>Kabel H07V-U 6 zž (CY)</t>
  </si>
  <si>
    <t>130570421</t>
  </si>
  <si>
    <t>10*1,2 'Přepočtené koeficientem množství</t>
  </si>
  <si>
    <t>741120401</t>
  </si>
  <si>
    <t>Montáž vodič Cu izolovaný drátovací plný a laněný žíla 0,35-6 mm2 v rozváděči (např. CY)</t>
  </si>
  <si>
    <t>-2111877895</t>
  </si>
  <si>
    <t>Montáž vodičů izolovaných měděných drátovacích bez ukončení v rozváděčích plných a laněných (např. CY), průřezu žily 0,35 až 6 mm2</t>
  </si>
  <si>
    <t>https://podminky.urs.cz/item/CS_URS_2025_02/741120401</t>
  </si>
  <si>
    <t>6+16+6</t>
  </si>
  <si>
    <t>10.049.140</t>
  </si>
  <si>
    <t>Kabel H07V-K 1,5 zž (CYA)</t>
  </si>
  <si>
    <t>-252628587</t>
  </si>
  <si>
    <t>6*1,2 'Přepočtené koeficientem množství</t>
  </si>
  <si>
    <t>10.049.324</t>
  </si>
  <si>
    <t>Kabel H07V-K 1,5 černý (CYA)</t>
  </si>
  <si>
    <t>-2133247593</t>
  </si>
  <si>
    <t>16*1,2 'Přepočtené koeficientem množství</t>
  </si>
  <si>
    <t>10.050.141</t>
  </si>
  <si>
    <t>Kabel H07V-K 1,5 sv.modrý (CYA)</t>
  </si>
  <si>
    <t>-572196408</t>
  </si>
  <si>
    <t>741122201</t>
  </si>
  <si>
    <t>Montáž kabel Cu plný kulatý žíla 2x1,5 až 6 mm2 uložený volně (např. CYKY, CYKFY)</t>
  </si>
  <si>
    <t>624470169</t>
  </si>
  <si>
    <t>Montáž kabelů měděných bez ukončení uložených volně nebo v liště plných kulatých (např. CYKY, CYKFY) počtu a průřezu žil 2x1,5 až 6 mm2</t>
  </si>
  <si>
    <t>https://podminky.urs.cz/item/CS_URS_2025_02/741122201</t>
  </si>
  <si>
    <t>34111005</t>
  </si>
  <si>
    <t>kabel instalační jádro Cu plné izolace PVC plášť PVC 450/750V (CYKY) 2x1,5mm2</t>
  </si>
  <si>
    <t>1075139645</t>
  </si>
  <si>
    <t>20*1,15 'Přepočtené koeficientem množství</t>
  </si>
  <si>
    <t>741122211</t>
  </si>
  <si>
    <t>Montáž kabel Cu plný kulatý žíla 3x1,5 až 6 mm2 uložený volně (např. CYKY, CYKFY)</t>
  </si>
  <si>
    <t>-1542673903</t>
  </si>
  <si>
    <t>Montáž kabelů měděných bez ukončení uložených volně nebo v liště plných kulatých (např. CYKY, CYKFY) počtu a průřezu žil 3x1,5 až 6 mm2</t>
  </si>
  <si>
    <t>https://podminky.urs.cz/item/CS_URS_2025_02/741122211</t>
  </si>
  <si>
    <t>34111030</t>
  </si>
  <si>
    <t>kabel instalační jádro Cu plné izolace PVC plášť PVC 450/750V (CYKY) 3x1,5mm2</t>
  </si>
  <si>
    <t>-1680008383</t>
  </si>
  <si>
    <t>10*1,15 'Přepočtené koeficientem množství</t>
  </si>
  <si>
    <t>741122231</t>
  </si>
  <si>
    <t>Montáž kabel Cu plný kulatý žíla 5x1,5 až 2,5 mm2 uložený volně (např. CYKY, CYKFY)</t>
  </si>
  <si>
    <t>-651010682</t>
  </si>
  <si>
    <t>Montáž kabelů měděných bez ukončení uložených volně nebo v liště plných kulatých (např. CYKY, CYKFY) počtu a průřezu žil 5x1,5 až 2,5 mm2</t>
  </si>
  <si>
    <t>https://podminky.urs.cz/item/CS_URS_2025_02/741122231</t>
  </si>
  <si>
    <t>34111090</t>
  </si>
  <si>
    <t>kabel instalační jádro Cu plné izolace PVC plášť PVC 450/750V (CYKY) 5x1,5mm2</t>
  </si>
  <si>
    <t>-1602651904</t>
  </si>
  <si>
    <t>25*1,15 'Přepočtené koeficientem množství</t>
  </si>
  <si>
    <t>741123811</t>
  </si>
  <si>
    <t>Demontáž kabel Cu plný kulatý žíla 2x1,5 až 6 mm2, 3x1,5 až 10 mm2, 4x1,5 až 10 mm2, 5x1,5 až 6 mm2, 7x1,5 až 4 mm2, 12x1,5 mm2 uložený pevně</t>
  </si>
  <si>
    <t>2013391931</t>
  </si>
  <si>
    <t>Demontáž kabelů měděných uložených pevně plných kulatých počtu a průřezu žil 2x1,5 až 6 mm2, 3x1,5 až 10 mm2, 4x1,5 až 10 mm2, 5x1,5 až 6 mm2, 7x1,5 až 4 mm2, 12x1,5 mm2</t>
  </si>
  <si>
    <t>https://podminky.urs.cz/item/CS_URS_2025_02/741123811</t>
  </si>
  <si>
    <t>741124733</t>
  </si>
  <si>
    <t>Montáž kabel Cu stíněný ovládací žíly 2 až 19x1 mm2 uložený pevně (např. JYTY)</t>
  </si>
  <si>
    <t>-1138088950</t>
  </si>
  <si>
    <t>Montáž kabelů měděných ovládacích bez ukončení uložených pevně stíněných ovládacích s plným jádrem (např. JYTY) počtu a průměru žil 2 až 19x1 mm2</t>
  </si>
  <si>
    <t>https://podminky.urs.cz/item/CS_URS_2025_02/741124733</t>
  </si>
  <si>
    <t>25+50+40</t>
  </si>
  <si>
    <t>34113148</t>
  </si>
  <si>
    <t>kabel ovládací průmyslový stíněný laminovanou Al fólií s příložným Cu drátem jádro Cu plné izolace PVC plášť PVC 250V (JYTY) 2x1,00mm2</t>
  </si>
  <si>
    <t>1053293412</t>
  </si>
  <si>
    <t>34113149</t>
  </si>
  <si>
    <t>kabel ovládací průmyslový stíněný laminovanou Al fólií s příložným Cu drátem jádro Cu plné izolace PVC plášť PVC 250V (JYTY) 3x1,00mm2</t>
  </si>
  <si>
    <t>-1008942357</t>
  </si>
  <si>
    <t>50*1,15 'Přepočtené koeficientem množství</t>
  </si>
  <si>
    <t>34113150</t>
  </si>
  <si>
    <t>kabel ovládací průmyslový stíněný laminovanou Al fólií s příložným Cu drátem jádro Cu plné izolace PVC plášť PVC 250V (JYTY) 4x1,00mm2</t>
  </si>
  <si>
    <t>1434591135</t>
  </si>
  <si>
    <t>40*1,15 'Přepočtené koeficientem množství</t>
  </si>
  <si>
    <t>741130001</t>
  </si>
  <si>
    <t>Ukončení vodič izolovaný do 2,5 mm2 v rozváděči nebo na přístroji</t>
  </si>
  <si>
    <t>-280328288</t>
  </si>
  <si>
    <t>Ukončení vodičů izolovaných s označením a zapojením v rozváděči nebo na přístroji, průřezu žíly do 2,5 mm2</t>
  </si>
  <si>
    <t>https://podminky.urs.cz/item/CS_URS_2025_02/741130001</t>
  </si>
  <si>
    <t>21+60</t>
  </si>
  <si>
    <t>741136361</t>
  </si>
  <si>
    <t>Montáž svorkovnice lámací pro 2 až 4 žíly</t>
  </si>
  <si>
    <t>-1084123056</t>
  </si>
  <si>
    <t>Ostatní práce při propojení vodičů nebo kabelů montáž doplňků spojek a odbočnic svorkovnice lámací, pro 2 až 4 žíly</t>
  </si>
  <si>
    <t>https://podminky.urs.cz/item/CS_URS_2025_02/741136361</t>
  </si>
  <si>
    <t>10.075.230</t>
  </si>
  <si>
    <t xml:space="preserve">Svorka WAGO 273-104  3x1-2,5mm</t>
  </si>
  <si>
    <t>-1110803822</t>
  </si>
  <si>
    <t>741210101</t>
  </si>
  <si>
    <t>Montáž rozvaděčů litinových, hliníkových nebo plastových sestava do 50 kg</t>
  </si>
  <si>
    <t>-1560780046</t>
  </si>
  <si>
    <t>Montáž rozvaděčů litinových, hliníkových nebo plastových bez zapojení vodičů sestavy hmotnosti do 50 kg</t>
  </si>
  <si>
    <t>https://podminky.urs.cz/item/CS_URS_2025_02/741210101</t>
  </si>
  <si>
    <t>10.052.584</t>
  </si>
  <si>
    <t>skříň GE ARIA 86 800x600x300mm IP66</t>
  </si>
  <si>
    <t>-925825643</t>
  </si>
  <si>
    <t>741210833</t>
  </si>
  <si>
    <t>Demontáž rozvodnic plastových na povrchu s krytím do IPx4 plochou přes 0,2 m2</t>
  </si>
  <si>
    <t>-1978336353</t>
  </si>
  <si>
    <t>Demontáž rozvodnic plastových, uložených na povrchu, krytí do IPx 4, plochy přes 0,2 m2</t>
  </si>
  <si>
    <t>https://podminky.urs.cz/item/CS_URS_2025_02/741210833</t>
  </si>
  <si>
    <t>741213811</t>
  </si>
  <si>
    <t>Demontáž kabelu silového z rozvodnice průřezu žil do 4 mm2 bez zachování funkčnosti</t>
  </si>
  <si>
    <t>1043896477</t>
  </si>
  <si>
    <t>Demontáž kabelu z rozvodnice bez zachování funkčnosti (do suti) silových, průřezu do 4 mm2</t>
  </si>
  <si>
    <t>https://podminky.urs.cz/item/CS_URS_2025_02/741213811</t>
  </si>
  <si>
    <t>741231001</t>
  </si>
  <si>
    <t>Montáž svorkovnice do rozvaděčů - řadová vodič do 2,5 mm2 se zapojením vodičů</t>
  </si>
  <si>
    <t>1613948990</t>
  </si>
  <si>
    <t>Montáž svorkovnic do rozváděčů s popisnými štítky se zapojením vodičů na jedné straně řadových, průřezové plochy vodičů do 2,5 mm2</t>
  </si>
  <si>
    <t>https://podminky.urs.cz/item/CS_URS_2025_02/741231001</t>
  </si>
  <si>
    <t>6+11+32</t>
  </si>
  <si>
    <t>1000223173</t>
  </si>
  <si>
    <t>Svorka řadová BEČOV A121131 Řadová svorka RSA 2,5 A-tmavě modrá</t>
  </si>
  <si>
    <t>-982560310</t>
  </si>
  <si>
    <t>8500164597</t>
  </si>
  <si>
    <t>Svorka řadová RSA 2,5 A šedá</t>
  </si>
  <si>
    <t>-839921754</t>
  </si>
  <si>
    <t>8500164625</t>
  </si>
  <si>
    <t>Svorka řadová RSA PE 2,5 A zelenožlutá</t>
  </si>
  <si>
    <t>1120759895</t>
  </si>
  <si>
    <t>741231002</t>
  </si>
  <si>
    <t>Montáž svorkovnice do rozvaděčů - řadová vodič do 6 mm2 se zapojením vodičů</t>
  </si>
  <si>
    <t>1388377794</t>
  </si>
  <si>
    <t>Montáž svorkovnic do rozváděčů s popisnými štítky se zapojením vodičů na jedné straně řadových, průřezové plochy vodičů do 6 mm2</t>
  </si>
  <si>
    <t>https://podminky.urs.cz/item/CS_URS_2025_02/741231002</t>
  </si>
  <si>
    <t>10.079.341</t>
  </si>
  <si>
    <t xml:space="preserve">ELEKTRO BEČOV Svorka RSP  4 řadová pojistková</t>
  </si>
  <si>
    <t>846750861</t>
  </si>
  <si>
    <t>1211991</t>
  </si>
  <si>
    <t>POJISTKA SKL. 5X20 F 2A/250V 520.620</t>
  </si>
  <si>
    <t>1528985317</t>
  </si>
  <si>
    <t>741240001</t>
  </si>
  <si>
    <t>Montáž příslušenství rozvoden - vývodka kabelová do průměru 42 mm bez zhotovení otvorů</t>
  </si>
  <si>
    <t>1431430400</t>
  </si>
  <si>
    <t>Montáž ostatního příslušenství rozvoden kabelových vývodek do rozváděčů litinových, hliníkových nebo plastových bez zhotovení otvorů D do 42 mm</t>
  </si>
  <si>
    <t>https://podminky.urs.cz/item/CS_URS_2025_02/741240001</t>
  </si>
  <si>
    <t>10.075.376</t>
  </si>
  <si>
    <t>SCAME Kabelová vývodka PG 13,5 s matkou</t>
  </si>
  <si>
    <t>-320851036</t>
  </si>
  <si>
    <t>741240055</t>
  </si>
  <si>
    <t>Montáž lišty propojovací připojení 10 nebo 16 mm2 pro 12 modulů</t>
  </si>
  <si>
    <t>-1274842563</t>
  </si>
  <si>
    <t>Montáž lišt do rozvaděčů lišt propojovacích 10 nebo 16 mm2 12 modulů</t>
  </si>
  <si>
    <t>https://podminky.urs.cz/item/CS_URS_2025_02/741240055</t>
  </si>
  <si>
    <t>10.560.325</t>
  </si>
  <si>
    <t>OEZ Propojovací Lišta S3L-1000-10, 1 m</t>
  </si>
  <si>
    <t>891005053</t>
  </si>
  <si>
    <t>741310271</t>
  </si>
  <si>
    <t>Montáž spínač nebo přepínač otočný nebo ovládaný pomocí táhla, 100 A bez zapojení vodičů</t>
  </si>
  <si>
    <t>1400204211</t>
  </si>
  <si>
    <t>Montáž spínačů jedno nebo dvoupólových kloubových, otočných nebo ovládaných pomocí táhel, bez zapojení vodičů spínačů nebo přepínačů 100 A</t>
  </si>
  <si>
    <t>https://podminky.urs.cz/item/CS_URS_2025_02/741310271</t>
  </si>
  <si>
    <t>1185892</t>
  </si>
  <si>
    <t>OTOCNY OVLADAC Ø22 2-POZ. 1Z XB5AD21</t>
  </si>
  <si>
    <t>855577348</t>
  </si>
  <si>
    <t>1185746</t>
  </si>
  <si>
    <t>OTOCNY OVLADAC Ø22 3-POZ. 2Z XB5AD33</t>
  </si>
  <si>
    <t>-90520923</t>
  </si>
  <si>
    <t>741311071</t>
  </si>
  <si>
    <t>Montáž tlačítka nouzového zastavení/vypnutí TOTAL STOP přisazeného nebo nástěnného se zapojením vodičů</t>
  </si>
  <si>
    <t>-275616078</t>
  </si>
  <si>
    <t>Montáž spínačů speciálních se zapojením vodičů tlačítka nouzového zastavení/vypnutí TOTAL STOP přisazeného nebo nástěnného</t>
  </si>
  <si>
    <t>https://podminky.urs.cz/item/CS_URS_2025_02/741311071</t>
  </si>
  <si>
    <t>10.070.060</t>
  </si>
  <si>
    <t>SCHNEIDER Tlačítko nouzového zastavení Harmony XALK178E</t>
  </si>
  <si>
    <t>713665366</t>
  </si>
  <si>
    <t>741312001</t>
  </si>
  <si>
    <t>Montáž odpojovač jednopólový do 500 V do 400 A bez zapojení vodičů</t>
  </si>
  <si>
    <t>-1678094518</t>
  </si>
  <si>
    <t>Montáž odpojovačů bez zapojení vodičů do 500 V jednopólových do 400 A</t>
  </si>
  <si>
    <t>https://podminky.urs.cz/item/CS_URS_2025_02/741312001</t>
  </si>
  <si>
    <t>10.843.642</t>
  </si>
  <si>
    <t>SCHNEIDER Spínač iSW 20A 1P 250V</t>
  </si>
  <si>
    <t>412540713</t>
  </si>
  <si>
    <t>741313065</t>
  </si>
  <si>
    <t>Montáž zásuvky na DIN lištu šroubové připojení 2P + PE se zapojením vodičů</t>
  </si>
  <si>
    <t>-1536729911</t>
  </si>
  <si>
    <t>Montáž zásuvek domovních se zapojením vodičů šroubové připojení na DIN lištu 2P + PE</t>
  </si>
  <si>
    <t>https://podminky.urs.cz/item/CS_URS_2025_02/741313065</t>
  </si>
  <si>
    <t>34555021</t>
  </si>
  <si>
    <t>zásuvka na din lištu 16A 2P+E, IP 20, šroubové připojení</t>
  </si>
  <si>
    <t>-873983944</t>
  </si>
  <si>
    <t>741320031</t>
  </si>
  <si>
    <t>Montáž pojistka - signální zařízení se zapojením vodičů</t>
  </si>
  <si>
    <t>-105689</t>
  </si>
  <si>
    <t>Montáž pojistek se zapojením vodičů pojistkových částí signálních zařízení</t>
  </si>
  <si>
    <t>https://podminky.urs.cz/item/CS_URS_2025_02/741320031</t>
  </si>
  <si>
    <t>11.060.369</t>
  </si>
  <si>
    <t>ABB Signálka CL2-523G zelená 230VAC</t>
  </si>
  <si>
    <t>-1013587921</t>
  </si>
  <si>
    <t>741320105</t>
  </si>
  <si>
    <t>Montáž jističů jednopólových nn do 25 A ve skříni se zapojením vodičů</t>
  </si>
  <si>
    <t>1336610410</t>
  </si>
  <si>
    <t>Montáž jističů se zapojením vodičů jednopólových nn do 25 A ve skříni</t>
  </si>
  <si>
    <t>https://podminky.urs.cz/item/CS_URS_2025_02/741320105</t>
  </si>
  <si>
    <t>1030542500</t>
  </si>
  <si>
    <t xml:space="preserve">OEZ:46673 LMF-10B-1N-030A-G Jističochránič  (6 kA) In 10 A, Ue AC 230 V, charakteristika B, Idn 30 m</t>
  </si>
  <si>
    <t>1038027179</t>
  </si>
  <si>
    <t>935697277</t>
  </si>
  <si>
    <t>35822112</t>
  </si>
  <si>
    <t>jistič 1-pólový 6 A vypínací charakteristika B vypínací schopnost 6 kA</t>
  </si>
  <si>
    <t>-835197286</t>
  </si>
  <si>
    <t>35822115</t>
  </si>
  <si>
    <t>jistič 1-pólový 10 A vypínací charakteristika B vypínací schopnost 6 kA</t>
  </si>
  <si>
    <t>1596625977</t>
  </si>
  <si>
    <t>741322142</t>
  </si>
  <si>
    <t>Montáž svodiče přepětí nn typ 3 třípólových na DIN lištu se zapojením vodičů</t>
  </si>
  <si>
    <t>1994579710</t>
  </si>
  <si>
    <t>Montáž přepěťových ochran nn se zapojením vodičů svodiče přepětí - typ 3 na DIN lištu třípólových</t>
  </si>
  <si>
    <t>https://podminky.urs.cz/item/CS_URS_2025_02/741322142</t>
  </si>
  <si>
    <t>69</t>
  </si>
  <si>
    <t>10.972.038</t>
  </si>
  <si>
    <t>KIWA Ochrana přepěťová PO II 2 EWS 280V/40kA, modulární, vyměnitelná, C+D</t>
  </si>
  <si>
    <t>1271982491</t>
  </si>
  <si>
    <t>70</t>
  </si>
  <si>
    <t>741330052</t>
  </si>
  <si>
    <t>Montáž stykač střídavý vestavný čtyřpólový do 25 A se zapojením vodičů</t>
  </si>
  <si>
    <t>-1711683493</t>
  </si>
  <si>
    <t>Montáž stykačů nn se zapojením vodičů střídavých vestavných čtyřpólových do 25 A</t>
  </si>
  <si>
    <t>https://podminky.urs.cz/item/CS_URS_2025_02/741330052</t>
  </si>
  <si>
    <t>71</t>
  </si>
  <si>
    <t>1157601</t>
  </si>
  <si>
    <t>INST. STYKAC 25A 4NC 220/240V A9C20837</t>
  </si>
  <si>
    <t>1619725456</t>
  </si>
  <si>
    <t>72</t>
  </si>
  <si>
    <t>741330651</t>
  </si>
  <si>
    <t>Montáž relé pomocné vestavné střídavé se zapojením vodičů</t>
  </si>
  <si>
    <t>587924834</t>
  </si>
  <si>
    <t>Montáž relé pomocných se zapojením vodičů vestavných střídavých</t>
  </si>
  <si>
    <t>https://podminky.urs.cz/item/CS_URS_2025_02/741330651</t>
  </si>
  <si>
    <t>73</t>
  </si>
  <si>
    <t>1000288986</t>
  </si>
  <si>
    <t xml:space="preserve">NOARK 102403 Ex9CH20 11 240V 50/60Hz Instalační relé, 20 A, ovl. 240 V,  1 NC + 1 NO  kontakty</t>
  </si>
  <si>
    <t>-1354081829</t>
  </si>
  <si>
    <t>74</t>
  </si>
  <si>
    <t>741410063</t>
  </si>
  <si>
    <t>Montáž pospojování ochranné plášť kabelu s konstrukcí</t>
  </si>
  <si>
    <t>-2015569179</t>
  </si>
  <si>
    <t>Montáž uzemňovacího vedení s upevněním, propojením a připojením pomocí svorek doplňků ochranného pospojování pláště kabelu s konstrukcí</t>
  </si>
  <si>
    <t>https://podminky.urs.cz/item/CS_URS_2025_02/741410063</t>
  </si>
  <si>
    <t>75</t>
  </si>
  <si>
    <t>10.077.207</t>
  </si>
  <si>
    <t>PROTEC Svorka PEBS 200 zemnící</t>
  </si>
  <si>
    <t>-1997986447</t>
  </si>
  <si>
    <t>76</t>
  </si>
  <si>
    <t>59042125</t>
  </si>
  <si>
    <t>sádra šedá</t>
  </si>
  <si>
    <t>-2089670630</t>
  </si>
  <si>
    <t>77</t>
  </si>
  <si>
    <t>998741311</t>
  </si>
  <si>
    <t>Přesun hmot procentní pro silnoproud ruční v objektech v do 6 m</t>
  </si>
  <si>
    <t>1820798256</t>
  </si>
  <si>
    <t>Přesun hmot pro silnoproud stanovený procentní sazbou (%) z ceny vodorovná dopravní vzdálenost do 50 m ruční (bez užití mechanizace) v objektech výšky do 6 m</t>
  </si>
  <si>
    <t>https://podminky.urs.cz/item/CS_URS_2025_02/998741311</t>
  </si>
  <si>
    <t>742</t>
  </si>
  <si>
    <t>Elektroinstalace - slaboproud</t>
  </si>
  <si>
    <t>78</t>
  </si>
  <si>
    <t>742121001</t>
  </si>
  <si>
    <t>Montáž kabelů sdělovacích pro vnitřní rozvody do 15 žil</t>
  </si>
  <si>
    <t>-89181385</t>
  </si>
  <si>
    <t>Montáž kabelů sdělovacích pro vnitřní rozvody počtu žil do 15</t>
  </si>
  <si>
    <t>https://podminky.urs.cz/item/CS_URS_2025_02/742121001</t>
  </si>
  <si>
    <t>79</t>
  </si>
  <si>
    <t>34121233</t>
  </si>
  <si>
    <t>kabel sdělovací stíněný laminovanou Al fólií s příložným Cu drátem jádro Cu plné izolace PVC plášť PVC 300V (J-Y(St)Y…Lg) 2x2x0,8mm2</t>
  </si>
  <si>
    <t>-654465258</t>
  </si>
  <si>
    <t>95</t>
  </si>
  <si>
    <t>95*1,2 'Přepočtené koeficientem množství</t>
  </si>
  <si>
    <t>80</t>
  </si>
  <si>
    <t>74222025R</t>
  </si>
  <si>
    <t>Montáž sirény vnitřní pro vyhlášení poplachu</t>
  </si>
  <si>
    <t>-516219211</t>
  </si>
  <si>
    <t>Montáž příslušenství siréna vnitřní pro vyhlášení poplachu</t>
  </si>
  <si>
    <t>81</t>
  </si>
  <si>
    <t>40464000R</t>
  </si>
  <si>
    <t>siréna kombinovaná se světlem SLEM 240V</t>
  </si>
  <si>
    <t>1911723416</t>
  </si>
  <si>
    <t>82</t>
  </si>
  <si>
    <t>74225081R</t>
  </si>
  <si>
    <t>Demontáž přístrojů MaR</t>
  </si>
  <si>
    <t>-451301514</t>
  </si>
  <si>
    <t>83</t>
  </si>
  <si>
    <t>74226001R</t>
  </si>
  <si>
    <t>Montáž snímače venkovní teploty VRC 693 - snímač součístí dodávky kotle</t>
  </si>
  <si>
    <t>-269349016</t>
  </si>
  <si>
    <t>84</t>
  </si>
  <si>
    <t>742260021</t>
  </si>
  <si>
    <t>Montáž detektoru CO nebo NO2 nebo CNG</t>
  </si>
  <si>
    <t>-618707027</t>
  </si>
  <si>
    <t>Montáž detekce plynů a par detektoru CO nebo NO2 nebo CNG</t>
  </si>
  <si>
    <t>https://podminky.urs.cz/item/CS_URS_2025_02/742260021</t>
  </si>
  <si>
    <t>85</t>
  </si>
  <si>
    <t>17567100R</t>
  </si>
  <si>
    <t>detektor plynu kombinovaný Evikon E2632-CO-CH4</t>
  </si>
  <si>
    <t>-1692540011</t>
  </si>
  <si>
    <t>86</t>
  </si>
  <si>
    <t>742260101</t>
  </si>
  <si>
    <t>Kalibrace snímače</t>
  </si>
  <si>
    <t>1678288366</t>
  </si>
  <si>
    <t>Montáž detekce plynů a par nastavení kalibrace snímače</t>
  </si>
  <si>
    <t>https://podminky.urs.cz/item/CS_URS_2025_02/742260101</t>
  </si>
  <si>
    <t>87</t>
  </si>
  <si>
    <t>55128849R</t>
  </si>
  <si>
    <t>D+M systémového regulátoru multiMATIC VRC 700</t>
  </si>
  <si>
    <t>-1941530289</t>
  </si>
  <si>
    <t>88</t>
  </si>
  <si>
    <t>40467098R</t>
  </si>
  <si>
    <t>D+M zařízení dálkového ovládání VR 91</t>
  </si>
  <si>
    <t>-1907724617</t>
  </si>
  <si>
    <t>89</t>
  </si>
  <si>
    <t>40565026R</t>
  </si>
  <si>
    <t>D+M regulátoru prostorové teploty Danfoss KP 75, 0-40 °C</t>
  </si>
  <si>
    <t>-2049908731</t>
  </si>
  <si>
    <t>90</t>
  </si>
  <si>
    <t>40562307R</t>
  </si>
  <si>
    <t>D+M regulátor tlaku vlnovcový Danfoss KPI35 rozsah -0,2 až 8 bar</t>
  </si>
  <si>
    <t>1905958870</t>
  </si>
  <si>
    <t>91</t>
  </si>
  <si>
    <t>17266280R</t>
  </si>
  <si>
    <t>D+M snímače zaplavení Siemens ZVA82.3</t>
  </si>
  <si>
    <t>-1322981906</t>
  </si>
  <si>
    <t>92</t>
  </si>
  <si>
    <t>10062836R</t>
  </si>
  <si>
    <t>D+M regulátoru teploty příložného Siemens RAM-TR.2000</t>
  </si>
  <si>
    <t>-414412130</t>
  </si>
  <si>
    <t>93</t>
  </si>
  <si>
    <t>40541011R</t>
  </si>
  <si>
    <t>D+M snímače teploty VR 10 pro MULTImatic 700</t>
  </si>
  <si>
    <t>-1931422325</t>
  </si>
  <si>
    <t>94</t>
  </si>
  <si>
    <t>19602850Ŕ</t>
  </si>
  <si>
    <t>D+M poruchové signalizace Siemens PVA 82.3</t>
  </si>
  <si>
    <t>420755892</t>
  </si>
  <si>
    <t>25051600R</t>
  </si>
  <si>
    <t>D+M jednotky vzdálené správy VRC 940f včetně držáku</t>
  </si>
  <si>
    <t>-610487100</t>
  </si>
  <si>
    <t>96</t>
  </si>
  <si>
    <t>01059050R</t>
  </si>
  <si>
    <t>D+M GSM komunikátoru Jablotron GD 04K</t>
  </si>
  <si>
    <t>1059526657</t>
  </si>
  <si>
    <t>97</t>
  </si>
  <si>
    <t>17086460R</t>
  </si>
  <si>
    <t>D+M rozšiřujícího modulu pro ekvitermní regulace multiMATIC 700 VR 71</t>
  </si>
  <si>
    <t>626622391</t>
  </si>
  <si>
    <t>98</t>
  </si>
  <si>
    <t>60006240R</t>
  </si>
  <si>
    <t>D+M kaskádového modulu VR 32</t>
  </si>
  <si>
    <t>-736488288</t>
  </si>
  <si>
    <t>99</t>
  </si>
  <si>
    <t>12015880R</t>
  </si>
  <si>
    <t>D+M přídavného elektrického modulu VR 40</t>
  </si>
  <si>
    <t>1522749301</t>
  </si>
  <si>
    <t>100</t>
  </si>
  <si>
    <t>998742311</t>
  </si>
  <si>
    <t>Přesun hmot procentní pro slaboproud ruční v objektech v do 6 m</t>
  </si>
  <si>
    <t>1713943746</t>
  </si>
  <si>
    <t>Přesun hmot pro slaboproud stanovený procentní sazbou (%) z ceny vodorovná dopravní vzdálenost do 50 m ruční (bez užití mechanizace) v objektech výšky do 6 m</t>
  </si>
  <si>
    <t>https://podminky.urs.cz/item/CS_URS_2025_02/998742311</t>
  </si>
  <si>
    <t>101</t>
  </si>
  <si>
    <t>767995111</t>
  </si>
  <si>
    <t>Montáž atypických zámečnických konstrukcí hmotnosti přes 3 do 5 kg</t>
  </si>
  <si>
    <t>-1705335444</t>
  </si>
  <si>
    <t>Montáž ostatních atypických zámečnických konstrukcí hmotnosti přes 3 do 5 kg</t>
  </si>
  <si>
    <t>https://podminky.urs.cz/item/CS_URS_2025_02/767995111</t>
  </si>
  <si>
    <t>102</t>
  </si>
  <si>
    <t>-281351830</t>
  </si>
  <si>
    <t>103</t>
  </si>
  <si>
    <t>31140003</t>
  </si>
  <si>
    <t>vrut ocelový se šestihrannou hlavou ZB 8x60mm</t>
  </si>
  <si>
    <t>-906235319</t>
  </si>
  <si>
    <t>104</t>
  </si>
  <si>
    <t>-835641532</t>
  </si>
  <si>
    <t>Práce a dodávky M</t>
  </si>
  <si>
    <t>21-M</t>
  </si>
  <si>
    <t>Elektromontáže</t>
  </si>
  <si>
    <t>105</t>
  </si>
  <si>
    <t>210120549</t>
  </si>
  <si>
    <t>Montáž blokovacího tlačítka, spouště na podpětí, vypínací spouště k jističům se zapojením vodičů</t>
  </si>
  <si>
    <t>-278853928</t>
  </si>
  <si>
    <t>Montáž jističů se zapojením vodičů jističů doplňků k jističům blokovacího tlačítka, spouště na podpětí, vypínací spouště</t>
  </si>
  <si>
    <t>https://podminky.urs.cz/item/CS_URS_2025_02/210120549</t>
  </si>
  <si>
    <t>106</t>
  </si>
  <si>
    <t>10.384.442</t>
  </si>
  <si>
    <t>SCHNEIDER Spoušť GVAU225 podpěťová</t>
  </si>
  <si>
    <t>128</t>
  </si>
  <si>
    <t>-1492158670</t>
  </si>
  <si>
    <t>107</t>
  </si>
  <si>
    <t>HZS3232</t>
  </si>
  <si>
    <t>Hodinová zúčtovací sazba montér měřících zařízení odborný</t>
  </si>
  <si>
    <t>-544029752</t>
  </si>
  <si>
    <t>Hodinové zúčtovací sazby montáží technologických zařízení na stavebních objektech montér měřících zařízení odborný</t>
  </si>
  <si>
    <t>https://podminky.urs.cz/item/CS_URS_2025_02/HZS3232</t>
  </si>
  <si>
    <t xml:space="preserve">software, uvedení do provozu </t>
  </si>
  <si>
    <t>úprava dveří rozvodnice</t>
  </si>
  <si>
    <t>108</t>
  </si>
  <si>
    <t>-1176059474</t>
  </si>
  <si>
    <t>revize a revizní zpráva</t>
  </si>
  <si>
    <t>04 - Vedlejší a ostatní náklady</t>
  </si>
  <si>
    <t>VRN - Vedlejší rozpočtové náklady</t>
  </si>
  <si>
    <t xml:space="preserve">    VRN1 - Průzkumné, zeměměřičské a projektové práce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</si>
  <si>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</si>
  <si>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</si>
  <si>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</si>
  <si>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</si>
  <si>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</si>
  <si>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</si>
  <si>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</si>
  <si>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</si>
  <si>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</si>
  <si>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Kč</t>
  </si>
  <si>
    <t>1024</t>
  </si>
  <si>
    <t>-367689376</t>
  </si>
  <si>
    <t>https://podminky.urs.cz/item/CS_URS_2025_02/013254000</t>
  </si>
  <si>
    <t>VRN4</t>
  </si>
  <si>
    <t>Inženýrská činnost</t>
  </si>
  <si>
    <t>045203000</t>
  </si>
  <si>
    <t>Kompletační činnost</t>
  </si>
  <si>
    <t>1497552538</t>
  </si>
  <si>
    <t>https://podminky.urs.cz/item/CS_URS_2025_02/045203000</t>
  </si>
  <si>
    <t>045303000</t>
  </si>
  <si>
    <t>Koordinační činnost</t>
  </si>
  <si>
    <t>1478007727</t>
  </si>
  <si>
    <t>https://podminky.urs.cz/item/CS_URS_2025_02/045303000</t>
  </si>
  <si>
    <t>VRN6</t>
  </si>
  <si>
    <t>Územní vlivy</t>
  </si>
  <si>
    <t>065002000</t>
  </si>
  <si>
    <t>Mimostaveništní doprava materiálů, výrobků a strojů</t>
  </si>
  <si>
    <t>350890899</t>
  </si>
  <si>
    <t>https://podminky.urs.cz/item/CS_URS_2025_02/065002000</t>
  </si>
  <si>
    <t>VRN7</t>
  </si>
  <si>
    <t>Provozní vlivy</t>
  </si>
  <si>
    <t>071002000</t>
  </si>
  <si>
    <t>Provoz investora, třetích osob</t>
  </si>
  <si>
    <t>1568619160</t>
  </si>
  <si>
    <t>https://podminky.urs.cz/item/CS_URS_2025_02/071002000</t>
  </si>
  <si>
    <t>075903000</t>
  </si>
  <si>
    <t>Ostatní ochranná pásma</t>
  </si>
  <si>
    <t>1198945979</t>
  </si>
  <si>
    <t>https://podminky.urs.cz/item/CS_URS_2025_02/075903000</t>
  </si>
  <si>
    <t>vjezd do lázeňského území, povolení od lázeňských lesů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</si>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</sst>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1" TargetMode="External" /><Relationship Id="rId2" Type="http://schemas.openxmlformats.org/officeDocument/2006/relationships/hyperlink" Target="https://podminky.urs.cz/item/CS_URS_2025_02/997013501" TargetMode="External" /><Relationship Id="rId3" Type="http://schemas.openxmlformats.org/officeDocument/2006/relationships/hyperlink" Target="https://podminky.urs.cz/item/CS_URS_2025_02/997013509" TargetMode="External" /><Relationship Id="rId4" Type="http://schemas.openxmlformats.org/officeDocument/2006/relationships/hyperlink" Target="https://podminky.urs.cz/item/CS_URS_2025_02/997013635" TargetMode="External" /><Relationship Id="rId5" Type="http://schemas.openxmlformats.org/officeDocument/2006/relationships/hyperlink" Target="https://podminky.urs.cz/item/CS_URS_2025_02/721171912" TargetMode="External" /><Relationship Id="rId6" Type="http://schemas.openxmlformats.org/officeDocument/2006/relationships/hyperlink" Target="https://podminky.urs.cz/item/CS_URS_2025_02/721174041" TargetMode="External" /><Relationship Id="rId7" Type="http://schemas.openxmlformats.org/officeDocument/2006/relationships/hyperlink" Target="https://podminky.urs.cz/item/CS_URS_2025_02/721174042" TargetMode="External" /><Relationship Id="rId8" Type="http://schemas.openxmlformats.org/officeDocument/2006/relationships/hyperlink" Target="https://podminky.urs.cz/item/CS_URS_2025_02/721194103" TargetMode="External" /><Relationship Id="rId9" Type="http://schemas.openxmlformats.org/officeDocument/2006/relationships/hyperlink" Target="https://podminky.urs.cz/item/CS_URS_2025_02/721290111" TargetMode="External" /><Relationship Id="rId10" Type="http://schemas.openxmlformats.org/officeDocument/2006/relationships/hyperlink" Target="https://podminky.urs.cz/item/CS_URS_2025_02/998721311" TargetMode="External" /><Relationship Id="rId11" Type="http://schemas.openxmlformats.org/officeDocument/2006/relationships/hyperlink" Target="https://podminky.urs.cz/item/CS_URS_2025_02/722171932" TargetMode="External" /><Relationship Id="rId12" Type="http://schemas.openxmlformats.org/officeDocument/2006/relationships/hyperlink" Target="https://podminky.urs.cz/item/CS_URS_2025_02/722174002" TargetMode="External" /><Relationship Id="rId13" Type="http://schemas.openxmlformats.org/officeDocument/2006/relationships/hyperlink" Target="https://podminky.urs.cz/item/CS_URS_2025_02/722181211" TargetMode="External" /><Relationship Id="rId14" Type="http://schemas.openxmlformats.org/officeDocument/2006/relationships/hyperlink" Target="https://podminky.urs.cz/item/CS_URS_2025_02/722190401" TargetMode="External" /><Relationship Id="rId15" Type="http://schemas.openxmlformats.org/officeDocument/2006/relationships/hyperlink" Target="https://podminky.urs.cz/item/CS_URS_2025_02/722190901" TargetMode="External" /><Relationship Id="rId16" Type="http://schemas.openxmlformats.org/officeDocument/2006/relationships/hyperlink" Target="https://podminky.urs.cz/item/CS_URS_2025_02/722220231" TargetMode="External" /><Relationship Id="rId17" Type="http://schemas.openxmlformats.org/officeDocument/2006/relationships/hyperlink" Target="https://podminky.urs.cz/item/CS_URS_2025_02/722231072" TargetMode="External" /><Relationship Id="rId18" Type="http://schemas.openxmlformats.org/officeDocument/2006/relationships/hyperlink" Target="https://podminky.urs.cz/item/CS_URS_2025_02/722232043" TargetMode="External" /><Relationship Id="rId19" Type="http://schemas.openxmlformats.org/officeDocument/2006/relationships/hyperlink" Target="https://podminky.urs.cz/item/CS_URS_2025_02/722234264" TargetMode="External" /><Relationship Id="rId20" Type="http://schemas.openxmlformats.org/officeDocument/2006/relationships/hyperlink" Target="https://podminky.urs.cz/item/CS_URS_2025_02/722239101" TargetMode="External" /><Relationship Id="rId21" Type="http://schemas.openxmlformats.org/officeDocument/2006/relationships/hyperlink" Target="https://podminky.urs.cz/item/CS_URS_2025_02/722290246" TargetMode="External" /><Relationship Id="rId22" Type="http://schemas.openxmlformats.org/officeDocument/2006/relationships/hyperlink" Target="https://podminky.urs.cz/item/CS_URS_2025_02/998722311" TargetMode="External" /><Relationship Id="rId23" Type="http://schemas.openxmlformats.org/officeDocument/2006/relationships/hyperlink" Target="https://podminky.urs.cz/item/CS_URS_2025_02/723120804" TargetMode="External" /><Relationship Id="rId24" Type="http://schemas.openxmlformats.org/officeDocument/2006/relationships/hyperlink" Target="https://podminky.urs.cz/item/CS_URS_2025_02/723120805" TargetMode="External" /><Relationship Id="rId25" Type="http://schemas.openxmlformats.org/officeDocument/2006/relationships/hyperlink" Target="https://podminky.urs.cz/item/CS_URS_2025_02/723150424" TargetMode="External" /><Relationship Id="rId26" Type="http://schemas.openxmlformats.org/officeDocument/2006/relationships/hyperlink" Target="https://podminky.urs.cz/item/CS_URS_2025_02/723150425" TargetMode="External" /><Relationship Id="rId27" Type="http://schemas.openxmlformats.org/officeDocument/2006/relationships/hyperlink" Target="https://podminky.urs.cz/item/CS_URS_2025_02/723190253" TargetMode="External" /><Relationship Id="rId28" Type="http://schemas.openxmlformats.org/officeDocument/2006/relationships/hyperlink" Target="https://podminky.urs.cz/item/CS_URS_2025_02/723190901" TargetMode="External" /><Relationship Id="rId29" Type="http://schemas.openxmlformats.org/officeDocument/2006/relationships/hyperlink" Target="https://podminky.urs.cz/item/CS_URS_2025_02/723190907" TargetMode="External" /><Relationship Id="rId30" Type="http://schemas.openxmlformats.org/officeDocument/2006/relationships/hyperlink" Target="https://podminky.urs.cz/item/CS_URS_2025_02/723190909" TargetMode="External" /><Relationship Id="rId31" Type="http://schemas.openxmlformats.org/officeDocument/2006/relationships/hyperlink" Target="https://podminky.urs.cz/item/CS_URS_2025_02/723231164" TargetMode="External" /><Relationship Id="rId32" Type="http://schemas.openxmlformats.org/officeDocument/2006/relationships/hyperlink" Target="https://podminky.urs.cz/item/CS_URS_2025_02/723233003" TargetMode="External" /><Relationship Id="rId33" Type="http://schemas.openxmlformats.org/officeDocument/2006/relationships/hyperlink" Target="https://podminky.urs.cz/item/CS_URS_2025_02/998723311" TargetMode="External" /><Relationship Id="rId34" Type="http://schemas.openxmlformats.org/officeDocument/2006/relationships/hyperlink" Target="https://podminky.urs.cz/item/CS_URS_2025_02/998724311" TargetMode="External" /><Relationship Id="rId35" Type="http://schemas.openxmlformats.org/officeDocument/2006/relationships/hyperlink" Target="https://podminky.urs.cz/item/CS_URS_2025_02/HZS2211" TargetMode="External" /><Relationship Id="rId36" Type="http://schemas.openxmlformats.org/officeDocument/2006/relationships/hyperlink" Target="https://podminky.urs.cz/item/CS_URS_2025_02/HZS4211" TargetMode="External" /><Relationship Id="rId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77151122" TargetMode="External" /><Relationship Id="rId2" Type="http://schemas.openxmlformats.org/officeDocument/2006/relationships/hyperlink" Target="https://podminky.urs.cz/item/CS_URS_2025_02/997013211" TargetMode="External" /><Relationship Id="rId3" Type="http://schemas.openxmlformats.org/officeDocument/2006/relationships/hyperlink" Target="https://podminky.urs.cz/item/CS_URS_2025_02/997013501" TargetMode="External" /><Relationship Id="rId4" Type="http://schemas.openxmlformats.org/officeDocument/2006/relationships/hyperlink" Target="https://podminky.urs.cz/item/CS_URS_2025_02/997013509" TargetMode="External" /><Relationship Id="rId5" Type="http://schemas.openxmlformats.org/officeDocument/2006/relationships/hyperlink" Target="https://podminky.urs.cz/item/CS_URS_2025_02/997013635" TargetMode="External" /><Relationship Id="rId6" Type="http://schemas.openxmlformats.org/officeDocument/2006/relationships/hyperlink" Target="https://podminky.urs.cz/item/CS_URS_2025_02/713410861" TargetMode="External" /><Relationship Id="rId7" Type="http://schemas.openxmlformats.org/officeDocument/2006/relationships/hyperlink" Target="https://podminky.urs.cz/item/CS_URS_2025_02/713461871" TargetMode="External" /><Relationship Id="rId8" Type="http://schemas.openxmlformats.org/officeDocument/2006/relationships/hyperlink" Target="https://podminky.urs.cz/item/CS_URS_2025_02/713463211" TargetMode="External" /><Relationship Id="rId9" Type="http://schemas.openxmlformats.org/officeDocument/2006/relationships/hyperlink" Target="https://podminky.urs.cz/item/CS_URS_2025_02/713463212" TargetMode="External" /><Relationship Id="rId10" Type="http://schemas.openxmlformats.org/officeDocument/2006/relationships/hyperlink" Target="https://podminky.urs.cz/item/CS_URS_2025_02/998713311" TargetMode="External" /><Relationship Id="rId11" Type="http://schemas.openxmlformats.org/officeDocument/2006/relationships/hyperlink" Target="https://podminky.urs.cz/item/CS_URS_2025_02/722232046" TargetMode="External" /><Relationship Id="rId12" Type="http://schemas.openxmlformats.org/officeDocument/2006/relationships/hyperlink" Target="https://podminky.urs.cz/item/CS_URS_2025_02/722232048" TargetMode="External" /><Relationship Id="rId13" Type="http://schemas.openxmlformats.org/officeDocument/2006/relationships/hyperlink" Target="https://podminky.urs.cz/item/CS_URS_2025_02/998722311" TargetMode="External" /><Relationship Id="rId14" Type="http://schemas.openxmlformats.org/officeDocument/2006/relationships/hyperlink" Target="https://podminky.urs.cz/item/CS_URS_2025_02/731200826" TargetMode="External" /><Relationship Id="rId15" Type="http://schemas.openxmlformats.org/officeDocument/2006/relationships/hyperlink" Target="https://podminky.urs.cz/item/CS_URS_2025_02/731244008" TargetMode="External" /><Relationship Id="rId16" Type="http://schemas.openxmlformats.org/officeDocument/2006/relationships/hyperlink" Target="https://podminky.urs.cz/item/CS_URS_2025_02/731391813" TargetMode="External" /><Relationship Id="rId17" Type="http://schemas.openxmlformats.org/officeDocument/2006/relationships/hyperlink" Target="https://podminky.urs.cz/item/CS_URS_2025_02/998731311" TargetMode="External" /><Relationship Id="rId18" Type="http://schemas.openxmlformats.org/officeDocument/2006/relationships/hyperlink" Target="https://podminky.urs.cz/item/CS_URS_2025_02/732320812" TargetMode="External" /><Relationship Id="rId19" Type="http://schemas.openxmlformats.org/officeDocument/2006/relationships/hyperlink" Target="https://podminky.urs.cz/item/CS_URS_2025_02/732324812" TargetMode="External" /><Relationship Id="rId20" Type="http://schemas.openxmlformats.org/officeDocument/2006/relationships/hyperlink" Target="https://podminky.urs.cz/item/CS_URS_2025_02/732331618" TargetMode="External" /><Relationship Id="rId21" Type="http://schemas.openxmlformats.org/officeDocument/2006/relationships/hyperlink" Target="https://podminky.urs.cz/item/CS_URS_2025_02/732331778" TargetMode="External" /><Relationship Id="rId22" Type="http://schemas.openxmlformats.org/officeDocument/2006/relationships/hyperlink" Target="https://podminky.urs.cz/item/CS_URS_2025_02/732420812" TargetMode="External" /><Relationship Id="rId23" Type="http://schemas.openxmlformats.org/officeDocument/2006/relationships/hyperlink" Target="https://podminky.urs.cz/item/CS_URS_2025_02/998732311" TargetMode="External" /><Relationship Id="rId24" Type="http://schemas.openxmlformats.org/officeDocument/2006/relationships/hyperlink" Target="https://podminky.urs.cz/item/CS_URS_2025_02/733120815" TargetMode="External" /><Relationship Id="rId25" Type="http://schemas.openxmlformats.org/officeDocument/2006/relationships/hyperlink" Target="https://podminky.urs.cz/item/CS_URS_2025_02/733120819" TargetMode="External" /><Relationship Id="rId26" Type="http://schemas.openxmlformats.org/officeDocument/2006/relationships/hyperlink" Target="https://podminky.urs.cz/item/CS_URS_2025_02/733122225" TargetMode="External" /><Relationship Id="rId27" Type="http://schemas.openxmlformats.org/officeDocument/2006/relationships/hyperlink" Target="https://podminky.urs.cz/item/CS_URS_2025_02/733122226" TargetMode="External" /><Relationship Id="rId28" Type="http://schemas.openxmlformats.org/officeDocument/2006/relationships/hyperlink" Target="https://podminky.urs.cz/item/CS_URS_2025_02/733122228" TargetMode="External" /><Relationship Id="rId29" Type="http://schemas.openxmlformats.org/officeDocument/2006/relationships/hyperlink" Target="https://podminky.urs.cz/item/CS_URS_2025_02/733141412" TargetMode="External" /><Relationship Id="rId30" Type="http://schemas.openxmlformats.org/officeDocument/2006/relationships/hyperlink" Target="https://podminky.urs.cz/item/CS_URS_2025_02/733190217" TargetMode="External" /><Relationship Id="rId31" Type="http://schemas.openxmlformats.org/officeDocument/2006/relationships/hyperlink" Target="https://podminky.urs.cz/item/CS_URS_2025_02/733190219" TargetMode="External" /><Relationship Id="rId32" Type="http://schemas.openxmlformats.org/officeDocument/2006/relationships/hyperlink" Target="https://podminky.urs.cz/item/CS_URS_2025_02/733193810" TargetMode="External" /><Relationship Id="rId33" Type="http://schemas.openxmlformats.org/officeDocument/2006/relationships/hyperlink" Target="https://podminky.urs.cz/item/CS_URS_2025_02/998733311" TargetMode="External" /><Relationship Id="rId34" Type="http://schemas.openxmlformats.org/officeDocument/2006/relationships/hyperlink" Target="https://podminky.urs.cz/item/CS_URS_2025_02/734200823" TargetMode="External" /><Relationship Id="rId35" Type="http://schemas.openxmlformats.org/officeDocument/2006/relationships/hyperlink" Target="https://podminky.urs.cz/item/CS_URS_2025_02/734200824" TargetMode="External" /><Relationship Id="rId36" Type="http://schemas.openxmlformats.org/officeDocument/2006/relationships/hyperlink" Target="https://podminky.urs.cz/item/CS_URS_2025_02/734200832" TargetMode="External" /><Relationship Id="rId37" Type="http://schemas.openxmlformats.org/officeDocument/2006/relationships/hyperlink" Target="https://podminky.urs.cz/item/CS_URS_2025_02/734200833" TargetMode="External" /><Relationship Id="rId38" Type="http://schemas.openxmlformats.org/officeDocument/2006/relationships/hyperlink" Target="https://podminky.urs.cz/item/CS_URS_2025_02/734209124" TargetMode="External" /><Relationship Id="rId39" Type="http://schemas.openxmlformats.org/officeDocument/2006/relationships/hyperlink" Target="https://podminky.urs.cz/item/CS_URS_2025_02/734209125" TargetMode="External" /><Relationship Id="rId40" Type="http://schemas.openxmlformats.org/officeDocument/2006/relationships/hyperlink" Target="https://podminky.urs.cz/item/CS_URS_2025_02/734242415" TargetMode="External" /><Relationship Id="rId41" Type="http://schemas.openxmlformats.org/officeDocument/2006/relationships/hyperlink" Target="https://podminky.urs.cz/item/CS_URS_2025_02/734251212" TargetMode="External" /><Relationship Id="rId42" Type="http://schemas.openxmlformats.org/officeDocument/2006/relationships/hyperlink" Target="https://podminky.urs.cz/item/CS_URS_2025_02/734261235" TargetMode="External" /><Relationship Id="rId43" Type="http://schemas.openxmlformats.org/officeDocument/2006/relationships/hyperlink" Target="https://podminky.urs.cz/item/CS_URS_2025_02/734261236" TargetMode="External" /><Relationship Id="rId44" Type="http://schemas.openxmlformats.org/officeDocument/2006/relationships/hyperlink" Target="https://podminky.urs.cz/item/CS_URS_2025_02/734261238" TargetMode="External" /><Relationship Id="rId45" Type="http://schemas.openxmlformats.org/officeDocument/2006/relationships/hyperlink" Target="https://podminky.urs.cz/item/CS_URS_2025_02/734291123" TargetMode="External" /><Relationship Id="rId46" Type="http://schemas.openxmlformats.org/officeDocument/2006/relationships/hyperlink" Target="https://podminky.urs.cz/item/CS_URS_2025_02/734295021" TargetMode="External" /><Relationship Id="rId47" Type="http://schemas.openxmlformats.org/officeDocument/2006/relationships/hyperlink" Target="https://podminky.urs.cz/item/CS_URS_2025_02/734295022" TargetMode="External" /><Relationship Id="rId48" Type="http://schemas.openxmlformats.org/officeDocument/2006/relationships/hyperlink" Target="https://podminky.urs.cz/item/CS_URS_2025_02/734421102" TargetMode="External" /><Relationship Id="rId49" Type="http://schemas.openxmlformats.org/officeDocument/2006/relationships/hyperlink" Target="https://podminky.urs.cz/item/CS_URS_2025_02/734424102" TargetMode="External" /><Relationship Id="rId50" Type="http://schemas.openxmlformats.org/officeDocument/2006/relationships/hyperlink" Target="https://podminky.urs.cz/item/CS_URS_2025_02/734494213" TargetMode="External" /><Relationship Id="rId51" Type="http://schemas.openxmlformats.org/officeDocument/2006/relationships/hyperlink" Target="https://podminky.urs.cz/item/CS_URS_2025_02/998734311" TargetMode="External" /><Relationship Id="rId52" Type="http://schemas.openxmlformats.org/officeDocument/2006/relationships/hyperlink" Target="https://podminky.urs.cz/item/CS_URS_2025_02/767995102" TargetMode="External" /><Relationship Id="rId53" Type="http://schemas.openxmlformats.org/officeDocument/2006/relationships/hyperlink" Target="https://podminky.urs.cz/item/CS_URS_2025_02/998767311" TargetMode="External" /><Relationship Id="rId54" Type="http://schemas.openxmlformats.org/officeDocument/2006/relationships/hyperlink" Target="https://podminky.urs.cz/item/CS_URS_2025_02/HZS2221" TargetMode="External" /><Relationship Id="rId55" Type="http://schemas.openxmlformats.org/officeDocument/2006/relationships/hyperlink" Target="https://podminky.urs.cz/item/CS_URS_2025_02/HZS2491" TargetMode="External" /><Relationship Id="rId5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53991111" TargetMode="External" /><Relationship Id="rId2" Type="http://schemas.openxmlformats.org/officeDocument/2006/relationships/hyperlink" Target="https://podminky.urs.cz/item/CS_URS_2025_02/971035381" TargetMode="External" /><Relationship Id="rId3" Type="http://schemas.openxmlformats.org/officeDocument/2006/relationships/hyperlink" Target="https://podminky.urs.cz/item/CS_URS_2025_02/971035431" TargetMode="External" /><Relationship Id="rId4" Type="http://schemas.openxmlformats.org/officeDocument/2006/relationships/hyperlink" Target="https://podminky.urs.cz/item/CS_URS_2025_02/974031153" TargetMode="External" /><Relationship Id="rId5" Type="http://schemas.openxmlformats.org/officeDocument/2006/relationships/hyperlink" Target="https://podminky.urs.cz/item/CS_URS_2025_02/997013211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5" TargetMode="External" /><Relationship Id="rId9" Type="http://schemas.openxmlformats.org/officeDocument/2006/relationships/hyperlink" Target="https://podminky.urs.cz/item/CS_URS_2025_02/998734311" TargetMode="External" /><Relationship Id="rId10" Type="http://schemas.openxmlformats.org/officeDocument/2006/relationships/hyperlink" Target="https://podminky.urs.cz/item/CS_URS_2025_02/741110041" TargetMode="External" /><Relationship Id="rId11" Type="http://schemas.openxmlformats.org/officeDocument/2006/relationships/hyperlink" Target="https://podminky.urs.cz/item/CS_URS_2025_02/741113801" TargetMode="External" /><Relationship Id="rId12" Type="http://schemas.openxmlformats.org/officeDocument/2006/relationships/hyperlink" Target="https://podminky.urs.cz/item/CS_URS_2025_02/741120101" TargetMode="External" /><Relationship Id="rId13" Type="http://schemas.openxmlformats.org/officeDocument/2006/relationships/hyperlink" Target="https://podminky.urs.cz/item/CS_URS_2025_02/741120401" TargetMode="External" /><Relationship Id="rId14" Type="http://schemas.openxmlformats.org/officeDocument/2006/relationships/hyperlink" Target="https://podminky.urs.cz/item/CS_URS_2025_02/741122201" TargetMode="External" /><Relationship Id="rId15" Type="http://schemas.openxmlformats.org/officeDocument/2006/relationships/hyperlink" Target="https://podminky.urs.cz/item/CS_URS_2025_02/741122211" TargetMode="External" /><Relationship Id="rId16" Type="http://schemas.openxmlformats.org/officeDocument/2006/relationships/hyperlink" Target="https://podminky.urs.cz/item/CS_URS_2025_02/741122231" TargetMode="External" /><Relationship Id="rId17" Type="http://schemas.openxmlformats.org/officeDocument/2006/relationships/hyperlink" Target="https://podminky.urs.cz/item/CS_URS_2025_02/741123811" TargetMode="External" /><Relationship Id="rId18" Type="http://schemas.openxmlformats.org/officeDocument/2006/relationships/hyperlink" Target="https://podminky.urs.cz/item/CS_URS_2025_02/741124733" TargetMode="External" /><Relationship Id="rId19" Type="http://schemas.openxmlformats.org/officeDocument/2006/relationships/hyperlink" Target="https://podminky.urs.cz/item/CS_URS_2025_02/741130001" TargetMode="External" /><Relationship Id="rId20" Type="http://schemas.openxmlformats.org/officeDocument/2006/relationships/hyperlink" Target="https://podminky.urs.cz/item/CS_URS_2025_02/741136361" TargetMode="External" /><Relationship Id="rId21" Type="http://schemas.openxmlformats.org/officeDocument/2006/relationships/hyperlink" Target="https://podminky.urs.cz/item/CS_URS_2025_02/741210101" TargetMode="External" /><Relationship Id="rId22" Type="http://schemas.openxmlformats.org/officeDocument/2006/relationships/hyperlink" Target="https://podminky.urs.cz/item/CS_URS_2025_02/741210833" TargetMode="External" /><Relationship Id="rId23" Type="http://schemas.openxmlformats.org/officeDocument/2006/relationships/hyperlink" Target="https://podminky.urs.cz/item/CS_URS_2025_02/741213811" TargetMode="External" /><Relationship Id="rId24" Type="http://schemas.openxmlformats.org/officeDocument/2006/relationships/hyperlink" Target="https://podminky.urs.cz/item/CS_URS_2025_02/741231001" TargetMode="External" /><Relationship Id="rId25" Type="http://schemas.openxmlformats.org/officeDocument/2006/relationships/hyperlink" Target="https://podminky.urs.cz/item/CS_URS_2025_02/741231002" TargetMode="External" /><Relationship Id="rId26" Type="http://schemas.openxmlformats.org/officeDocument/2006/relationships/hyperlink" Target="https://podminky.urs.cz/item/CS_URS_2025_02/741240001" TargetMode="External" /><Relationship Id="rId27" Type="http://schemas.openxmlformats.org/officeDocument/2006/relationships/hyperlink" Target="https://podminky.urs.cz/item/CS_URS_2025_02/741240055" TargetMode="External" /><Relationship Id="rId28" Type="http://schemas.openxmlformats.org/officeDocument/2006/relationships/hyperlink" Target="https://podminky.urs.cz/item/CS_URS_2025_02/741310271" TargetMode="External" /><Relationship Id="rId29" Type="http://schemas.openxmlformats.org/officeDocument/2006/relationships/hyperlink" Target="https://podminky.urs.cz/item/CS_URS_2025_02/741311071" TargetMode="External" /><Relationship Id="rId30" Type="http://schemas.openxmlformats.org/officeDocument/2006/relationships/hyperlink" Target="https://podminky.urs.cz/item/CS_URS_2025_02/741312001" TargetMode="External" /><Relationship Id="rId31" Type="http://schemas.openxmlformats.org/officeDocument/2006/relationships/hyperlink" Target="https://podminky.urs.cz/item/CS_URS_2025_02/741313065" TargetMode="External" /><Relationship Id="rId32" Type="http://schemas.openxmlformats.org/officeDocument/2006/relationships/hyperlink" Target="https://podminky.urs.cz/item/CS_URS_2025_02/741320031" TargetMode="External" /><Relationship Id="rId33" Type="http://schemas.openxmlformats.org/officeDocument/2006/relationships/hyperlink" Target="https://podminky.urs.cz/item/CS_URS_2025_02/741320105" TargetMode="External" /><Relationship Id="rId34" Type="http://schemas.openxmlformats.org/officeDocument/2006/relationships/hyperlink" Target="https://podminky.urs.cz/item/CS_URS_2025_02/741320105" TargetMode="External" /><Relationship Id="rId35" Type="http://schemas.openxmlformats.org/officeDocument/2006/relationships/hyperlink" Target="https://podminky.urs.cz/item/CS_URS_2025_02/741322142" TargetMode="External" /><Relationship Id="rId36" Type="http://schemas.openxmlformats.org/officeDocument/2006/relationships/hyperlink" Target="https://podminky.urs.cz/item/CS_URS_2025_02/741330052" TargetMode="External" /><Relationship Id="rId37" Type="http://schemas.openxmlformats.org/officeDocument/2006/relationships/hyperlink" Target="https://podminky.urs.cz/item/CS_URS_2025_02/741330651" TargetMode="External" /><Relationship Id="rId38" Type="http://schemas.openxmlformats.org/officeDocument/2006/relationships/hyperlink" Target="https://podminky.urs.cz/item/CS_URS_2025_02/741410063" TargetMode="External" /><Relationship Id="rId39" Type="http://schemas.openxmlformats.org/officeDocument/2006/relationships/hyperlink" Target="https://podminky.urs.cz/item/CS_URS_2025_02/998741311" TargetMode="External" /><Relationship Id="rId40" Type="http://schemas.openxmlformats.org/officeDocument/2006/relationships/hyperlink" Target="https://podminky.urs.cz/item/CS_URS_2025_02/742121001" TargetMode="External" /><Relationship Id="rId41" Type="http://schemas.openxmlformats.org/officeDocument/2006/relationships/hyperlink" Target="https://podminky.urs.cz/item/CS_URS_2025_02/742260021" TargetMode="External" /><Relationship Id="rId42" Type="http://schemas.openxmlformats.org/officeDocument/2006/relationships/hyperlink" Target="https://podminky.urs.cz/item/CS_URS_2025_02/742260101" TargetMode="External" /><Relationship Id="rId43" Type="http://schemas.openxmlformats.org/officeDocument/2006/relationships/hyperlink" Target="https://podminky.urs.cz/item/CS_URS_2025_02/998742311" TargetMode="External" /><Relationship Id="rId44" Type="http://schemas.openxmlformats.org/officeDocument/2006/relationships/hyperlink" Target="https://podminky.urs.cz/item/CS_URS_2025_02/767995111" TargetMode="External" /><Relationship Id="rId45" Type="http://schemas.openxmlformats.org/officeDocument/2006/relationships/hyperlink" Target="https://podminky.urs.cz/item/CS_URS_2025_02/998767311" TargetMode="External" /><Relationship Id="rId46" Type="http://schemas.openxmlformats.org/officeDocument/2006/relationships/hyperlink" Target="https://podminky.urs.cz/item/CS_URS_2025_02/210120549" TargetMode="External" /><Relationship Id="rId47" Type="http://schemas.openxmlformats.org/officeDocument/2006/relationships/hyperlink" Target="https://podminky.urs.cz/item/CS_URS_2025_02/HZS3232" TargetMode="External" /><Relationship Id="rId48" Type="http://schemas.openxmlformats.org/officeDocument/2006/relationships/hyperlink" Target="https://podminky.urs.cz/item/CS_URS_2025_02/HZS4211" TargetMode="External" /><Relationship Id="rId4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45203000" TargetMode="External" /><Relationship Id="rId3" Type="http://schemas.openxmlformats.org/officeDocument/2006/relationships/hyperlink" Target="https://podminky.urs.cz/item/CS_URS_2025_02/045303000" TargetMode="External" /><Relationship Id="rId4" Type="http://schemas.openxmlformats.org/officeDocument/2006/relationships/hyperlink" Target="https://podminky.urs.cz/item/CS_URS_2025_02/065002000" TargetMode="External" /><Relationship Id="rId5" Type="http://schemas.openxmlformats.org/officeDocument/2006/relationships/hyperlink" Target="https://podminky.urs.cz/item/CS_URS_2025_02/071002000" TargetMode="External" /><Relationship Id="rId6" Type="http://schemas.openxmlformats.org/officeDocument/2006/relationships/hyperlink" Target="https://podminky.urs.cz/item/CS_URS_2025_02/075903000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20251010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Karlovy Vary - restaurace Diana - výměna kotlů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restaurace Diana,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Karlovy Vary,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ALFA-projekt, proj. a inž.kancelář s.r.o., J.Seidl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Zdravotně technické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Zdravotně technické ...'!P87</f>
        <v>0</v>
      </c>
      <c r="AV55" s="122">
        <f>'01 - Zdravotně technické ...'!J33</f>
        <v>0</v>
      </c>
      <c r="AW55" s="122">
        <f>'01 - Zdravotně technické ...'!J34</f>
        <v>0</v>
      </c>
      <c r="AX55" s="122">
        <f>'01 - Zdravotně technické ...'!J35</f>
        <v>0</v>
      </c>
      <c r="AY55" s="122">
        <f>'01 - Zdravotně technické ...'!J36</f>
        <v>0</v>
      </c>
      <c r="AZ55" s="122">
        <f>'01 - Zdravotně technické ...'!F33</f>
        <v>0</v>
      </c>
      <c r="BA55" s="122">
        <f>'01 - Zdravotně technické ...'!F34</f>
        <v>0</v>
      </c>
      <c r="BB55" s="122">
        <f>'01 - Zdravotně technické ...'!F35</f>
        <v>0</v>
      </c>
      <c r="BC55" s="122">
        <f>'01 - Zdravotně technické ...'!F36</f>
        <v>0</v>
      </c>
      <c r="BD55" s="124">
        <f>'01 - Zdravotně technické 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Vytápění'!J30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'02 - Vytápění'!P91</f>
        <v>0</v>
      </c>
      <c r="AV56" s="122">
        <f>'02 - Vytápění'!J33</f>
        <v>0</v>
      </c>
      <c r="AW56" s="122">
        <f>'02 - Vytápění'!J34</f>
        <v>0</v>
      </c>
      <c r="AX56" s="122">
        <f>'02 - Vytápění'!J35</f>
        <v>0</v>
      </c>
      <c r="AY56" s="122">
        <f>'02 - Vytápění'!J36</f>
        <v>0</v>
      </c>
      <c r="AZ56" s="122">
        <f>'02 - Vytápění'!F33</f>
        <v>0</v>
      </c>
      <c r="BA56" s="122">
        <f>'02 - Vytápění'!F34</f>
        <v>0</v>
      </c>
      <c r="BB56" s="122">
        <f>'02 - Vytápění'!F35</f>
        <v>0</v>
      </c>
      <c r="BC56" s="122">
        <f>'02 - Vytápění'!F36</f>
        <v>0</v>
      </c>
      <c r="BD56" s="124">
        <f>'02 - Vytápění'!F37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Měření a regulace'!J30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'03 - Měření a regulace'!P90</f>
        <v>0</v>
      </c>
      <c r="AV57" s="122">
        <f>'03 - Měření a regulace'!J33</f>
        <v>0</v>
      </c>
      <c r="AW57" s="122">
        <f>'03 - Měření a regulace'!J34</f>
        <v>0</v>
      </c>
      <c r="AX57" s="122">
        <f>'03 - Měření a regulace'!J35</f>
        <v>0</v>
      </c>
      <c r="AY57" s="122">
        <f>'03 - Měření a regulace'!J36</f>
        <v>0</v>
      </c>
      <c r="AZ57" s="122">
        <f>'03 - Měření a regulace'!F33</f>
        <v>0</v>
      </c>
      <c r="BA57" s="122">
        <f>'03 - Měření a regulace'!F34</f>
        <v>0</v>
      </c>
      <c r="BB57" s="122">
        <f>'03 - Měření a regulace'!F35</f>
        <v>0</v>
      </c>
      <c r="BC57" s="122">
        <f>'03 - Měření a regulace'!F36</f>
        <v>0</v>
      </c>
      <c r="BD57" s="124">
        <f>'03 - Měření a regulace'!F37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Vedlejší a ostatní n...'!J30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'04 - Vedlejší a ostatní n...'!P84</f>
        <v>0</v>
      </c>
      <c r="AV58" s="127">
        <f>'04 - Vedlejší a ostatní n...'!J33</f>
        <v>0</v>
      </c>
      <c r="AW58" s="127">
        <f>'04 - Vedlejší a ostatní n...'!J34</f>
        <v>0</v>
      </c>
      <c r="AX58" s="127">
        <f>'04 - Vedlejší a ostatní n...'!J35</f>
        <v>0</v>
      </c>
      <c r="AY58" s="127">
        <f>'04 - Vedlejší a ostatní n...'!J36</f>
        <v>0</v>
      </c>
      <c r="AZ58" s="127">
        <f>'04 - Vedlejší a ostatní n...'!F33</f>
        <v>0</v>
      </c>
      <c r="BA58" s="127">
        <f>'04 - Vedlejší a ostatní n...'!F34</f>
        <v>0</v>
      </c>
      <c r="BB58" s="127">
        <f>'04 - Vedlejší a ostatní n...'!F35</f>
        <v>0</v>
      </c>
      <c r="BC58" s="127">
        <f>'04 - Vedlejší a ostatní n...'!F36</f>
        <v>0</v>
      </c>
      <c r="BD58" s="129">
        <f>'04 - Vedlejší a ostatní n...'!F37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kFosm4VAF1TZxLQeJEeTOSmZI/5CQzVE+Ex11rslzk0/vxzvZxsDMynTbC36ctX4s3lP2AKjAlAtBrhPF6O3Dw==" hashValue="eMEMotTsd23kEmUlxQmVDHxHDCCQTu5VeQtTVxDgoScG3VRw9+uql/efsSQSeuy2ZumqxG+tL687VPB0kUbnT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Zdravotně technické ...'!C2" display="/"/>
    <hyperlink ref="A56" location="'02 - Vytápění'!C2" display="/"/>
    <hyperlink ref="A57" location="'03 - Měření a regulace'!C2" display="/"/>
    <hyperlink ref="A58" location="'04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Karlovy Vary - restaurace Diana - výměna kotlů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ROUND((SUM(BE87:BE213)),  2)</f>
        <v>0</v>
      </c>
      <c r="G33" s="40"/>
      <c r="H33" s="40"/>
      <c r="I33" s="150">
        <v>0.20999999999999999</v>
      </c>
      <c r="J33" s="149">
        <f>ROUND(((SUM(BE87:BE213))*I33),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ROUND((SUM(BF87:BF213)),  2)</f>
        <v>0</v>
      </c>
      <c r="G34" s="40"/>
      <c r="H34" s="40"/>
      <c r="I34" s="150">
        <v>0.12</v>
      </c>
      <c r="J34" s="149">
        <f>ROUND(((SUM(BF87:BF213))*I34),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ROUND((SUM(BG87:BG213)),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ROUND((SUM(BH87:BH213)),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ROUND((SUM(BI87:BI213)),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Karlovy Vary - restaurace Diana - výměna kotlů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Zdravotně technické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restaurace Diana, Karlovy Vary</v>
      </c>
      <c r="G52" s="42"/>
      <c r="H52" s="42"/>
      <c r="I52" s="34" t="s">
        <v>23</v>
      </c>
      <c r="J52" s="74" t="str">
        <f>IF(J12="","",J12)</f>
        <v>10. 10. 2025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>ALFA-projekt, proj. a inž.kancelář s.r.o., J.Seidl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101</v>
      </c>
      <c r="E62" s="170"/>
      <c r="F62" s="170"/>
      <c r="G62" s="170"/>
      <c r="H62" s="170"/>
      <c r="I62" s="170"/>
      <c r="J62" s="171">
        <f>J103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J104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J123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J163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J197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106</v>
      </c>
      <c r="E67" s="170"/>
      <c r="F67" s="170"/>
      <c r="G67" s="170"/>
      <c r="H67" s="170"/>
      <c r="I67" s="170"/>
      <c r="J67" s="171">
        <f>J203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Karlovy Vary - restaurace Diana - výměna kotlů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93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01 - Zdravotně technické instalace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restaurace Diana, Karlovy Vary</v>
      </c>
      <c r="G81" s="42"/>
      <c r="H81" s="42"/>
      <c r="I81" s="34" t="s">
        <v>23</v>
      </c>
      <c r="J81" s="74" t="str">
        <f>IF(J12="","",J12)</f>
        <v>10. 10. 2025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E15</f>
        <v>Dopravní podnik Karlovy Vary, a.s.</v>
      </c>
      <c r="G83" s="42"/>
      <c r="H83" s="42"/>
      <c r="I83" s="34" t="s">
        <v>31</v>
      </c>
      <c r="J83" s="38" t="str">
        <f>E21</f>
        <v>ALFA-projekt, proj. a inž.kancelář s.r.o., J.Seidl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Bc. Martin Frous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108</v>
      </c>
      <c r="D86" s="182" t="s">
        <v>57</v>
      </c>
      <c r="E86" s="182" t="s">
        <v>53</v>
      </c>
      <c r="F86" s="182" t="s">
        <v>54</v>
      </c>
      <c r="G86" s="182" t="s">
        <v>109</v>
      </c>
      <c r="H86" s="182" t="s">
        <v>110</v>
      </c>
      <c r="I86" s="182" t="s">
        <v>111</v>
      </c>
      <c r="J86" s="182" t="s">
        <v>97</v>
      </c>
      <c r="K86" s="183" t="s">
        <v>112</v>
      </c>
      <c r="L86" s="184"/>
      <c r="M86" s="94" t="s">
        <v>19</v>
      </c>
      <c r="N86" s="95" t="s">
        <v>42</v>
      </c>
      <c r="O86" s="95" t="s">
        <v>113</v>
      </c>
      <c r="P86" s="95" t="s">
        <v>114</v>
      </c>
      <c r="Q86" s="95" t="s">
        <v>115</v>
      </c>
      <c r="R86" s="95" t="s">
        <v>116</v>
      </c>
      <c r="S86" s="95" t="s">
        <v>117</v>
      </c>
      <c r="T86" s="96" t="s">
        <v>118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119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P88+P103+P203</f>
        <v>0</v>
      </c>
      <c r="Q87" s="98"/>
      <c r="R87" s="187">
        <f>R88+R103+R203</f>
        <v>0.024539999999999996</v>
      </c>
      <c r="S87" s="98"/>
      <c r="T87" s="188">
        <f>T88+T103+T203</f>
        <v>0.014919999999999999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98</v>
      </c>
      <c r="BK87" s="189">
        <f>BK88+BK103+BK203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120</v>
      </c>
      <c r="F88" s="193" t="s">
        <v>121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122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123</v>
      </c>
      <c r="F89" s="204" t="s">
        <v>124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SUM(P90:P102)</f>
        <v>0</v>
      </c>
      <c r="Q89" s="198"/>
      <c r="R89" s="199">
        <f>SUM(R90:R102)</f>
        <v>0</v>
      </c>
      <c r="S89" s="198"/>
      <c r="T89" s="200">
        <f>SUM(T90:T102)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122</v>
      </c>
      <c r="BK89" s="203">
        <f>SUM(BK90:BK102)</f>
        <v>0</v>
      </c>
    </row>
    <row r="90" s="2" customFormat="1" ht="24.15" customHeight="1">
      <c r="A90" s="40"/>
      <c r="B90" s="41"/>
      <c r="C90" s="206" t="s">
        <v>80</v>
      </c>
      <c r="D90" s="206" t="s">
        <v>125</v>
      </c>
      <c r="E90" s="207" t="s">
        <v>126</v>
      </c>
      <c r="F90" s="208" t="s">
        <v>127</v>
      </c>
      <c r="G90" s="209" t="s">
        <v>128</v>
      </c>
      <c r="H90" s="210">
        <v>0.014999999999999999</v>
      </c>
      <c r="I90" s="211"/>
      <c r="J90" s="212">
        <f>ROUND(I90*H90,2)</f>
        <v>0</v>
      </c>
      <c r="K90" s="208" t="s">
        <v>129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125</v>
      </c>
      <c r="AU90" s="217" t="s">
        <v>82</v>
      </c>
      <c r="AY90" s="19" t="s">
        <v>122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130</v>
      </c>
      <c r="BM90" s="217" t="s">
        <v>131</v>
      </c>
    </row>
    <row r="91" s="2" customFormat="1">
      <c r="A91" s="40"/>
      <c r="B91" s="41"/>
      <c r="C91" s="42"/>
      <c r="D91" s="219" t="s">
        <v>132</v>
      </c>
      <c r="E91" s="42"/>
      <c r="F91" s="220" t="s">
        <v>133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82</v>
      </c>
    </row>
    <row r="92" s="2" customFormat="1">
      <c r="A92" s="40"/>
      <c r="B92" s="41"/>
      <c r="C92" s="42"/>
      <c r="D92" s="224" t="s">
        <v>134</v>
      </c>
      <c r="E92" s="42"/>
      <c r="F92" s="225" t="s">
        <v>135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134</v>
      </c>
      <c r="AU92" s="19" t="s">
        <v>82</v>
      </c>
    </row>
    <row r="93" s="2" customFormat="1" ht="24.15" customHeight="1">
      <c r="A93" s="40"/>
      <c r="B93" s="41"/>
      <c r="C93" s="206" t="s">
        <v>82</v>
      </c>
      <c r="D93" s="206" t="s">
        <v>125</v>
      </c>
      <c r="E93" s="207" t="s">
        <v>136</v>
      </c>
      <c r="F93" s="208" t="s">
        <v>137</v>
      </c>
      <c r="G93" s="209" t="s">
        <v>128</v>
      </c>
      <c r="H93" s="210">
        <v>0.014999999999999999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82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130</v>
      </c>
      <c r="BM93" s="217" t="s">
        <v>138</v>
      </c>
    </row>
    <row r="94" s="2" customFormat="1">
      <c r="A94" s="40"/>
      <c r="B94" s="41"/>
      <c r="C94" s="42"/>
      <c r="D94" s="219" t="s">
        <v>132</v>
      </c>
      <c r="E94" s="42"/>
      <c r="F94" s="220" t="s">
        <v>139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82</v>
      </c>
    </row>
    <row r="95" s="2" customFormat="1">
      <c r="A95" s="40"/>
      <c r="B95" s="41"/>
      <c r="C95" s="42"/>
      <c r="D95" s="224" t="s">
        <v>134</v>
      </c>
      <c r="E95" s="42"/>
      <c r="F95" s="225" t="s">
        <v>140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82</v>
      </c>
    </row>
    <row r="96" s="2" customFormat="1" ht="24.15" customHeight="1">
      <c r="A96" s="40"/>
      <c r="B96" s="41"/>
      <c r="C96" s="206" t="s">
        <v>141</v>
      </c>
      <c r="D96" s="206" t="s">
        <v>125</v>
      </c>
      <c r="E96" s="207" t="s">
        <v>142</v>
      </c>
      <c r="F96" s="208" t="s">
        <v>143</v>
      </c>
      <c r="G96" s="209" t="s">
        <v>128</v>
      </c>
      <c r="H96" s="210">
        <v>0.435</v>
      </c>
      <c r="I96" s="211"/>
      <c r="J96" s="212">
        <f>ROUND(I96*H96,2)</f>
        <v>0</v>
      </c>
      <c r="K96" s="208" t="s">
        <v>129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125</v>
      </c>
      <c r="AU96" s="217" t="s">
        <v>82</v>
      </c>
      <c r="AY96" s="19" t="s">
        <v>122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130</v>
      </c>
      <c r="BM96" s="217" t="s">
        <v>144</v>
      </c>
    </row>
    <row r="97" s="2" customFormat="1">
      <c r="A97" s="40"/>
      <c r="B97" s="41"/>
      <c r="C97" s="42"/>
      <c r="D97" s="219" t="s">
        <v>132</v>
      </c>
      <c r="E97" s="42"/>
      <c r="F97" s="220" t="s">
        <v>145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82</v>
      </c>
    </row>
    <row r="98" s="2" customFormat="1">
      <c r="A98" s="40"/>
      <c r="B98" s="41"/>
      <c r="C98" s="42"/>
      <c r="D98" s="224" t="s">
        <v>134</v>
      </c>
      <c r="E98" s="42"/>
      <c r="F98" s="225" t="s">
        <v>146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134</v>
      </c>
      <c r="AU98" s="19" t="s">
        <v>82</v>
      </c>
    </row>
    <row r="99" s="13" customFormat="1">
      <c r="A99" s="13"/>
      <c r="B99" s="226"/>
      <c r="C99" s="227"/>
      <c r="D99" s="219" t="s">
        <v>147</v>
      </c>
      <c r="E99" s="228" t="s">
        <v>19</v>
      </c>
      <c r="F99" s="229" t="s">
        <v>148</v>
      </c>
      <c r="G99" s="227"/>
      <c r="H99" s="230">
        <v>0.435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147</v>
      </c>
      <c r="AU99" s="236" t="s">
        <v>82</v>
      </c>
      <c r="AV99" s="13" t="s">
        <v>82</v>
      </c>
      <c r="AW99" s="13" t="s">
        <v>33</v>
      </c>
      <c r="AX99" s="13" t="s">
        <v>80</v>
      </c>
      <c r="AY99" s="236" t="s">
        <v>122</v>
      </c>
    </row>
    <row r="100" s="2" customFormat="1" ht="24.15" customHeight="1">
      <c r="A100" s="40"/>
      <c r="B100" s="41"/>
      <c r="C100" s="206" t="s">
        <v>130</v>
      </c>
      <c r="D100" s="206" t="s">
        <v>125</v>
      </c>
      <c r="E100" s="207" t="s">
        <v>149</v>
      </c>
      <c r="F100" s="208" t="s">
        <v>150</v>
      </c>
      <c r="G100" s="209" t="s">
        <v>128</v>
      </c>
      <c r="H100" s="210">
        <v>0.014999999999999999</v>
      </c>
      <c r="I100" s="211"/>
      <c r="J100" s="212">
        <f>ROUND(I100*H100,2)</f>
        <v>0</v>
      </c>
      <c r="K100" s="208" t="s">
        <v>129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130</v>
      </c>
      <c r="AT100" s="217" t="s">
        <v>125</v>
      </c>
      <c r="AU100" s="217" t="s">
        <v>82</v>
      </c>
      <c r="AY100" s="19" t="s">
        <v>122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130</v>
      </c>
      <c r="BM100" s="217" t="s">
        <v>151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152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82</v>
      </c>
    </row>
    <row r="102" s="2" customFormat="1">
      <c r="A102" s="40"/>
      <c r="B102" s="41"/>
      <c r="C102" s="42"/>
      <c r="D102" s="224" t="s">
        <v>134</v>
      </c>
      <c r="E102" s="42"/>
      <c r="F102" s="225" t="s">
        <v>153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134</v>
      </c>
      <c r="AU102" s="19" t="s">
        <v>82</v>
      </c>
    </row>
    <row r="103" s="12" customFormat="1" ht="25.92" customHeight="1">
      <c r="A103" s="12"/>
      <c r="B103" s="190"/>
      <c r="C103" s="191"/>
      <c r="D103" s="192" t="s">
        <v>71</v>
      </c>
      <c r="E103" s="193" t="s">
        <v>154</v>
      </c>
      <c r="F103" s="193" t="s">
        <v>155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P104+P123+P163+P197</f>
        <v>0</v>
      </c>
      <c r="Q103" s="198"/>
      <c r="R103" s="199">
        <f>R104+R123+R163+R197</f>
        <v>0.024539999999999996</v>
      </c>
      <c r="S103" s="198"/>
      <c r="T103" s="200">
        <f>T104+T123+T163+T197</f>
        <v>0.014919999999999999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82</v>
      </c>
      <c r="AT103" s="202" t="s">
        <v>71</v>
      </c>
      <c r="AU103" s="202" t="s">
        <v>72</v>
      </c>
      <c r="AY103" s="201" t="s">
        <v>122</v>
      </c>
      <c r="BK103" s="203">
        <f>BK104+BK123+BK163+BK197</f>
        <v>0</v>
      </c>
    </row>
    <row r="104" s="12" customFormat="1" ht="22.8" customHeight="1">
      <c r="A104" s="12"/>
      <c r="B104" s="190"/>
      <c r="C104" s="191"/>
      <c r="D104" s="192" t="s">
        <v>71</v>
      </c>
      <c r="E104" s="204" t="s">
        <v>156</v>
      </c>
      <c r="F104" s="204" t="s">
        <v>157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SUM(P105:P122)</f>
        <v>0</v>
      </c>
      <c r="Q104" s="198"/>
      <c r="R104" s="199">
        <f>SUM(R105:R122)</f>
        <v>0.0023600000000000001</v>
      </c>
      <c r="S104" s="198"/>
      <c r="T104" s="200">
        <f>SUM(T105:T122)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71</v>
      </c>
      <c r="AU104" s="202" t="s">
        <v>80</v>
      </c>
      <c r="AY104" s="201" t="s">
        <v>122</v>
      </c>
      <c r="BK104" s="203">
        <f>SUM(BK105:BK122)</f>
        <v>0</v>
      </c>
    </row>
    <row r="105" s="2" customFormat="1" ht="16.5" customHeight="1">
      <c r="A105" s="40"/>
      <c r="B105" s="41"/>
      <c r="C105" s="206" t="s">
        <v>158</v>
      </c>
      <c r="D105" s="206" t="s">
        <v>125</v>
      </c>
      <c r="E105" s="207" t="s">
        <v>159</v>
      </c>
      <c r="F105" s="208" t="s">
        <v>160</v>
      </c>
      <c r="G105" s="209" t="s">
        <v>161</v>
      </c>
      <c r="H105" s="210">
        <v>1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0.00027</v>
      </c>
      <c r="R105" s="215">
        <f>Q105*H105</f>
        <v>0.00027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162</v>
      </c>
      <c r="AT105" s="217" t="s">
        <v>125</v>
      </c>
      <c r="AU105" s="217" t="s">
        <v>82</v>
      </c>
      <c r="AY105" s="19" t="s">
        <v>122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162</v>
      </c>
      <c r="BM105" s="217" t="s">
        <v>163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164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82</v>
      </c>
    </row>
    <row r="107" s="2" customFormat="1">
      <c r="A107" s="40"/>
      <c r="B107" s="41"/>
      <c r="C107" s="42"/>
      <c r="D107" s="224" t="s">
        <v>134</v>
      </c>
      <c r="E107" s="42"/>
      <c r="F107" s="225" t="s">
        <v>165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82</v>
      </c>
    </row>
    <row r="108" s="2" customFormat="1" ht="16.5" customHeight="1">
      <c r="A108" s="40"/>
      <c r="B108" s="41"/>
      <c r="C108" s="206" t="s">
        <v>166</v>
      </c>
      <c r="D108" s="206" t="s">
        <v>125</v>
      </c>
      <c r="E108" s="207" t="s">
        <v>167</v>
      </c>
      <c r="F108" s="208" t="s">
        <v>168</v>
      </c>
      <c r="G108" s="209" t="s">
        <v>169</v>
      </c>
      <c r="H108" s="210">
        <v>2</v>
      </c>
      <c r="I108" s="211"/>
      <c r="J108" s="212">
        <f>ROUND(I108*H108,2)</f>
        <v>0</v>
      </c>
      <c r="K108" s="208" t="s">
        <v>129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0.00040000000000000002</v>
      </c>
      <c r="R108" s="215">
        <f>Q108*H108</f>
        <v>0.00080000000000000004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162</v>
      </c>
      <c r="AT108" s="217" t="s">
        <v>125</v>
      </c>
      <c r="AU108" s="217" t="s">
        <v>82</v>
      </c>
      <c r="AY108" s="19" t="s">
        <v>122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162</v>
      </c>
      <c r="BM108" s="217" t="s">
        <v>170</v>
      </c>
    </row>
    <row r="109" s="2" customFormat="1">
      <c r="A109" s="40"/>
      <c r="B109" s="41"/>
      <c r="C109" s="42"/>
      <c r="D109" s="219" t="s">
        <v>132</v>
      </c>
      <c r="E109" s="42"/>
      <c r="F109" s="220" t="s">
        <v>171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82</v>
      </c>
    </row>
    <row r="110" s="2" customFormat="1">
      <c r="A110" s="40"/>
      <c r="B110" s="41"/>
      <c r="C110" s="42"/>
      <c r="D110" s="224" t="s">
        <v>134</v>
      </c>
      <c r="E110" s="42"/>
      <c r="F110" s="225" t="s">
        <v>172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134</v>
      </c>
      <c r="AU110" s="19" t="s">
        <v>82</v>
      </c>
    </row>
    <row r="111" s="2" customFormat="1" ht="16.5" customHeight="1">
      <c r="A111" s="40"/>
      <c r="B111" s="41"/>
      <c r="C111" s="206" t="s">
        <v>173</v>
      </c>
      <c r="D111" s="206" t="s">
        <v>125</v>
      </c>
      <c r="E111" s="207" t="s">
        <v>174</v>
      </c>
      <c r="F111" s="208" t="s">
        <v>175</v>
      </c>
      <c r="G111" s="209" t="s">
        <v>169</v>
      </c>
      <c r="H111" s="210">
        <v>3</v>
      </c>
      <c r="I111" s="211"/>
      <c r="J111" s="212">
        <f>ROUND(I111*H111,2)</f>
        <v>0</v>
      </c>
      <c r="K111" s="208" t="s">
        <v>129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0.00042999999999999999</v>
      </c>
      <c r="R111" s="215">
        <f>Q111*H111</f>
        <v>0.0012899999999999999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162</v>
      </c>
      <c r="AT111" s="217" t="s">
        <v>125</v>
      </c>
      <c r="AU111" s="217" t="s">
        <v>82</v>
      </c>
      <c r="AY111" s="19" t="s">
        <v>122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162</v>
      </c>
      <c r="BM111" s="217" t="s">
        <v>176</v>
      </c>
    </row>
    <row r="112" s="2" customFormat="1">
      <c r="A112" s="40"/>
      <c r="B112" s="41"/>
      <c r="C112" s="42"/>
      <c r="D112" s="219" t="s">
        <v>132</v>
      </c>
      <c r="E112" s="42"/>
      <c r="F112" s="220" t="s">
        <v>177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82</v>
      </c>
    </row>
    <row r="113" s="2" customFormat="1">
      <c r="A113" s="40"/>
      <c r="B113" s="41"/>
      <c r="C113" s="42"/>
      <c r="D113" s="224" t="s">
        <v>134</v>
      </c>
      <c r="E113" s="42"/>
      <c r="F113" s="225" t="s">
        <v>178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134</v>
      </c>
      <c r="AU113" s="19" t="s">
        <v>82</v>
      </c>
    </row>
    <row r="114" s="2" customFormat="1" ht="16.5" customHeight="1">
      <c r="A114" s="40"/>
      <c r="B114" s="41"/>
      <c r="C114" s="206" t="s">
        <v>179</v>
      </c>
      <c r="D114" s="206" t="s">
        <v>125</v>
      </c>
      <c r="E114" s="207" t="s">
        <v>180</v>
      </c>
      <c r="F114" s="208" t="s">
        <v>181</v>
      </c>
      <c r="G114" s="209" t="s">
        <v>161</v>
      </c>
      <c r="H114" s="210">
        <v>2</v>
      </c>
      <c r="I114" s="211"/>
      <c r="J114" s="212">
        <f>ROUND(I114*H114,2)</f>
        <v>0</v>
      </c>
      <c r="K114" s="208" t="s">
        <v>129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162</v>
      </c>
      <c r="AT114" s="217" t="s">
        <v>125</v>
      </c>
      <c r="AU114" s="217" t="s">
        <v>82</v>
      </c>
      <c r="AY114" s="19" t="s">
        <v>122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162</v>
      </c>
      <c r="BM114" s="217" t="s">
        <v>182</v>
      </c>
    </row>
    <row r="115" s="2" customFormat="1">
      <c r="A115" s="40"/>
      <c r="B115" s="41"/>
      <c r="C115" s="42"/>
      <c r="D115" s="219" t="s">
        <v>132</v>
      </c>
      <c r="E115" s="42"/>
      <c r="F115" s="220" t="s">
        <v>183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132</v>
      </c>
      <c r="AU115" s="19" t="s">
        <v>82</v>
      </c>
    </row>
    <row r="116" s="2" customFormat="1">
      <c r="A116" s="40"/>
      <c r="B116" s="41"/>
      <c r="C116" s="42"/>
      <c r="D116" s="224" t="s">
        <v>134</v>
      </c>
      <c r="E116" s="42"/>
      <c r="F116" s="225" t="s">
        <v>184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134</v>
      </c>
      <c r="AU116" s="19" t="s">
        <v>82</v>
      </c>
    </row>
    <row r="117" s="2" customFormat="1" ht="21.75" customHeight="1">
      <c r="A117" s="40"/>
      <c r="B117" s="41"/>
      <c r="C117" s="206" t="s">
        <v>185</v>
      </c>
      <c r="D117" s="206" t="s">
        <v>125</v>
      </c>
      <c r="E117" s="207" t="s">
        <v>186</v>
      </c>
      <c r="F117" s="208" t="s">
        <v>187</v>
      </c>
      <c r="G117" s="209" t="s">
        <v>169</v>
      </c>
      <c r="H117" s="210">
        <v>5</v>
      </c>
      <c r="I117" s="211"/>
      <c r="J117" s="212">
        <f>ROUND(I117*H117,2)</f>
        <v>0</v>
      </c>
      <c r="K117" s="208" t="s">
        <v>129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162</v>
      </c>
      <c r="AT117" s="217" t="s">
        <v>125</v>
      </c>
      <c r="AU117" s="217" t="s">
        <v>82</v>
      </c>
      <c r="AY117" s="19" t="s">
        <v>122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162</v>
      </c>
      <c r="BM117" s="217" t="s">
        <v>188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189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82</v>
      </c>
    </row>
    <row r="119" s="2" customFormat="1">
      <c r="A119" s="40"/>
      <c r="B119" s="41"/>
      <c r="C119" s="42"/>
      <c r="D119" s="224" t="s">
        <v>134</v>
      </c>
      <c r="E119" s="42"/>
      <c r="F119" s="225" t="s">
        <v>190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134</v>
      </c>
      <c r="AU119" s="19" t="s">
        <v>82</v>
      </c>
    </row>
    <row r="120" s="2" customFormat="1" ht="24.15" customHeight="1">
      <c r="A120" s="40"/>
      <c r="B120" s="41"/>
      <c r="C120" s="206" t="s">
        <v>191</v>
      </c>
      <c r="D120" s="206" t="s">
        <v>125</v>
      </c>
      <c r="E120" s="207" t="s">
        <v>192</v>
      </c>
      <c r="F120" s="208" t="s">
        <v>193</v>
      </c>
      <c r="G120" s="209" t="s">
        <v>194</v>
      </c>
      <c r="H120" s="237"/>
      <c r="I120" s="211"/>
      <c r="J120" s="212">
        <f>ROUND(I120*H120,2)</f>
        <v>0</v>
      </c>
      <c r="K120" s="208" t="s">
        <v>129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162</v>
      </c>
      <c r="AT120" s="217" t="s">
        <v>125</v>
      </c>
      <c r="AU120" s="217" t="s">
        <v>82</v>
      </c>
      <c r="AY120" s="19" t="s">
        <v>122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162</v>
      </c>
      <c r="BM120" s="217" t="s">
        <v>195</v>
      </c>
    </row>
    <row r="121" s="2" customFormat="1">
      <c r="A121" s="40"/>
      <c r="B121" s="41"/>
      <c r="C121" s="42"/>
      <c r="D121" s="219" t="s">
        <v>132</v>
      </c>
      <c r="E121" s="42"/>
      <c r="F121" s="220" t="s">
        <v>196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132</v>
      </c>
      <c r="AU121" s="19" t="s">
        <v>82</v>
      </c>
    </row>
    <row r="122" s="2" customFormat="1">
      <c r="A122" s="40"/>
      <c r="B122" s="41"/>
      <c r="C122" s="42"/>
      <c r="D122" s="224" t="s">
        <v>134</v>
      </c>
      <c r="E122" s="42"/>
      <c r="F122" s="225" t="s">
        <v>197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82</v>
      </c>
    </row>
    <row r="123" s="12" customFormat="1" ht="22.8" customHeight="1">
      <c r="A123" s="12"/>
      <c r="B123" s="190"/>
      <c r="C123" s="191"/>
      <c r="D123" s="192" t="s">
        <v>71</v>
      </c>
      <c r="E123" s="204" t="s">
        <v>198</v>
      </c>
      <c r="F123" s="204" t="s">
        <v>199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SUM(P124:P162)</f>
        <v>0</v>
      </c>
      <c r="Q123" s="198"/>
      <c r="R123" s="199">
        <f>SUM(R124:R162)</f>
        <v>0.0060899999999999999</v>
      </c>
      <c r="S123" s="198"/>
      <c r="T123" s="200">
        <f>SUM(T124:T162)</f>
        <v>0.00036000000000000002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71</v>
      </c>
      <c r="AU123" s="202" t="s">
        <v>80</v>
      </c>
      <c r="AY123" s="201" t="s">
        <v>122</v>
      </c>
      <c r="BK123" s="203">
        <f>SUM(BK124:BK162)</f>
        <v>0</v>
      </c>
    </row>
    <row r="124" s="2" customFormat="1" ht="24.15" customHeight="1">
      <c r="A124" s="40"/>
      <c r="B124" s="41"/>
      <c r="C124" s="206" t="s">
        <v>200</v>
      </c>
      <c r="D124" s="206" t="s">
        <v>125</v>
      </c>
      <c r="E124" s="207" t="s">
        <v>201</v>
      </c>
      <c r="F124" s="208" t="s">
        <v>202</v>
      </c>
      <c r="G124" s="209" t="s">
        <v>161</v>
      </c>
      <c r="H124" s="210">
        <v>1</v>
      </c>
      <c r="I124" s="211"/>
      <c r="J124" s="212">
        <f>ROUND(I124*H124,2)</f>
        <v>0</v>
      </c>
      <c r="K124" s="208" t="s">
        <v>129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2.0000000000000002E-05</v>
      </c>
      <c r="R124" s="215">
        <f>Q124*H124</f>
        <v>2.0000000000000002E-05</v>
      </c>
      <c r="S124" s="215">
        <v>0.00036000000000000002</v>
      </c>
      <c r="T124" s="216">
        <f>S124*H124</f>
        <v>0.00036000000000000002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162</v>
      </c>
      <c r="AT124" s="217" t="s">
        <v>125</v>
      </c>
      <c r="AU124" s="217" t="s">
        <v>82</v>
      </c>
      <c r="AY124" s="19" t="s">
        <v>122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162</v>
      </c>
      <c r="BM124" s="217" t="s">
        <v>203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204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82</v>
      </c>
    </row>
    <row r="126" s="2" customFormat="1">
      <c r="A126" s="40"/>
      <c r="B126" s="41"/>
      <c r="C126" s="42"/>
      <c r="D126" s="224" t="s">
        <v>134</v>
      </c>
      <c r="E126" s="42"/>
      <c r="F126" s="225" t="s">
        <v>205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134</v>
      </c>
      <c r="AU126" s="19" t="s">
        <v>82</v>
      </c>
    </row>
    <row r="127" s="2" customFormat="1" ht="24.15" customHeight="1">
      <c r="A127" s="40"/>
      <c r="B127" s="41"/>
      <c r="C127" s="238" t="s">
        <v>8</v>
      </c>
      <c r="D127" s="238" t="s">
        <v>206</v>
      </c>
      <c r="E127" s="239" t="s">
        <v>207</v>
      </c>
      <c r="F127" s="240" t="s">
        <v>208</v>
      </c>
      <c r="G127" s="241" t="s">
        <v>169</v>
      </c>
      <c r="H127" s="242">
        <v>1</v>
      </c>
      <c r="I127" s="243"/>
      <c r="J127" s="244">
        <f>ROUND(I127*H127,2)</f>
        <v>0</v>
      </c>
      <c r="K127" s="240" t="s">
        <v>129</v>
      </c>
      <c r="L127" s="245"/>
      <c r="M127" s="246" t="s">
        <v>19</v>
      </c>
      <c r="N127" s="247" t="s">
        <v>43</v>
      </c>
      <c r="O127" s="86"/>
      <c r="P127" s="215">
        <f>O127*H127</f>
        <v>0</v>
      </c>
      <c r="Q127" s="215">
        <v>0.00012999999999999999</v>
      </c>
      <c r="R127" s="215">
        <f>Q127*H127</f>
        <v>0.00012999999999999999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209</v>
      </c>
      <c r="AT127" s="217" t="s">
        <v>206</v>
      </c>
      <c r="AU127" s="217" t="s">
        <v>82</v>
      </c>
      <c r="AY127" s="19" t="s">
        <v>122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162</v>
      </c>
      <c r="BM127" s="217" t="s">
        <v>210</v>
      </c>
    </row>
    <row r="128" s="2" customFormat="1">
      <c r="A128" s="40"/>
      <c r="B128" s="41"/>
      <c r="C128" s="42"/>
      <c r="D128" s="219" t="s">
        <v>132</v>
      </c>
      <c r="E128" s="42"/>
      <c r="F128" s="220" t="s">
        <v>208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132</v>
      </c>
      <c r="AU128" s="19" t="s">
        <v>82</v>
      </c>
    </row>
    <row r="129" s="13" customFormat="1">
      <c r="A129" s="13"/>
      <c r="B129" s="226"/>
      <c r="C129" s="227"/>
      <c r="D129" s="219" t="s">
        <v>147</v>
      </c>
      <c r="E129" s="227"/>
      <c r="F129" s="229" t="s">
        <v>211</v>
      </c>
      <c r="G129" s="227"/>
      <c r="H129" s="230">
        <v>1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147</v>
      </c>
      <c r="AU129" s="236" t="s">
        <v>82</v>
      </c>
      <c r="AV129" s="13" t="s">
        <v>82</v>
      </c>
      <c r="AW129" s="13" t="s">
        <v>4</v>
      </c>
      <c r="AX129" s="13" t="s">
        <v>80</v>
      </c>
      <c r="AY129" s="236" t="s">
        <v>122</v>
      </c>
    </row>
    <row r="130" s="2" customFormat="1" ht="24.15" customHeight="1">
      <c r="A130" s="40"/>
      <c r="B130" s="41"/>
      <c r="C130" s="206" t="s">
        <v>212</v>
      </c>
      <c r="D130" s="206" t="s">
        <v>125</v>
      </c>
      <c r="E130" s="207" t="s">
        <v>213</v>
      </c>
      <c r="F130" s="208" t="s">
        <v>214</v>
      </c>
      <c r="G130" s="209" t="s">
        <v>169</v>
      </c>
      <c r="H130" s="210">
        <v>5</v>
      </c>
      <c r="I130" s="211"/>
      <c r="J130" s="212">
        <f>ROUND(I130*H130,2)</f>
        <v>0</v>
      </c>
      <c r="K130" s="208" t="s">
        <v>129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0.00080999999999999996</v>
      </c>
      <c r="R130" s="215">
        <f>Q130*H130</f>
        <v>0.0040499999999999998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162</v>
      </c>
      <c r="AT130" s="217" t="s">
        <v>125</v>
      </c>
      <c r="AU130" s="217" t="s">
        <v>82</v>
      </c>
      <c r="AY130" s="19" t="s">
        <v>122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162</v>
      </c>
      <c r="BM130" s="217" t="s">
        <v>215</v>
      </c>
    </row>
    <row r="131" s="2" customFormat="1">
      <c r="A131" s="40"/>
      <c r="B131" s="41"/>
      <c r="C131" s="42"/>
      <c r="D131" s="219" t="s">
        <v>132</v>
      </c>
      <c r="E131" s="42"/>
      <c r="F131" s="220" t="s">
        <v>216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132</v>
      </c>
      <c r="AU131" s="19" t="s">
        <v>82</v>
      </c>
    </row>
    <row r="132" s="2" customFormat="1">
      <c r="A132" s="40"/>
      <c r="B132" s="41"/>
      <c r="C132" s="42"/>
      <c r="D132" s="224" t="s">
        <v>134</v>
      </c>
      <c r="E132" s="42"/>
      <c r="F132" s="225" t="s">
        <v>217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82</v>
      </c>
    </row>
    <row r="133" s="2" customFormat="1" ht="37.8" customHeight="1">
      <c r="A133" s="40"/>
      <c r="B133" s="41"/>
      <c r="C133" s="206" t="s">
        <v>218</v>
      </c>
      <c r="D133" s="206" t="s">
        <v>125</v>
      </c>
      <c r="E133" s="207" t="s">
        <v>219</v>
      </c>
      <c r="F133" s="208" t="s">
        <v>220</v>
      </c>
      <c r="G133" s="209" t="s">
        <v>169</v>
      </c>
      <c r="H133" s="210">
        <v>5</v>
      </c>
      <c r="I133" s="211"/>
      <c r="J133" s="212">
        <f>ROUND(I133*H133,2)</f>
        <v>0</v>
      </c>
      <c r="K133" s="208" t="s">
        <v>129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4.0000000000000003E-05</v>
      </c>
      <c r="R133" s="215">
        <f>Q133*H133</f>
        <v>0.00020000000000000001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162</v>
      </c>
      <c r="AT133" s="217" t="s">
        <v>125</v>
      </c>
      <c r="AU133" s="217" t="s">
        <v>82</v>
      </c>
      <c r="AY133" s="19" t="s">
        <v>122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162</v>
      </c>
      <c r="BM133" s="217" t="s">
        <v>221</v>
      </c>
    </row>
    <row r="134" s="2" customFormat="1">
      <c r="A134" s="40"/>
      <c r="B134" s="41"/>
      <c r="C134" s="42"/>
      <c r="D134" s="219" t="s">
        <v>132</v>
      </c>
      <c r="E134" s="42"/>
      <c r="F134" s="220" t="s">
        <v>222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132</v>
      </c>
      <c r="AU134" s="19" t="s">
        <v>82</v>
      </c>
    </row>
    <row r="135" s="2" customFormat="1">
      <c r="A135" s="40"/>
      <c r="B135" s="41"/>
      <c r="C135" s="42"/>
      <c r="D135" s="224" t="s">
        <v>134</v>
      </c>
      <c r="E135" s="42"/>
      <c r="F135" s="225" t="s">
        <v>223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82</v>
      </c>
    </row>
    <row r="136" s="2" customFormat="1" ht="16.5" customHeight="1">
      <c r="A136" s="40"/>
      <c r="B136" s="41"/>
      <c r="C136" s="206" t="s">
        <v>224</v>
      </c>
      <c r="D136" s="206" t="s">
        <v>125</v>
      </c>
      <c r="E136" s="207" t="s">
        <v>225</v>
      </c>
      <c r="F136" s="208" t="s">
        <v>226</v>
      </c>
      <c r="G136" s="209" t="s">
        <v>161</v>
      </c>
      <c r="H136" s="210">
        <v>1</v>
      </c>
      <c r="I136" s="211"/>
      <c r="J136" s="212">
        <f>ROUND(I136*H136,2)</f>
        <v>0</v>
      </c>
      <c r="K136" s="208" t="s">
        <v>129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162</v>
      </c>
      <c r="AT136" s="217" t="s">
        <v>125</v>
      </c>
      <c r="AU136" s="217" t="s">
        <v>82</v>
      </c>
      <c r="AY136" s="19" t="s">
        <v>122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162</v>
      </c>
      <c r="BM136" s="217" t="s">
        <v>227</v>
      </c>
    </row>
    <row r="137" s="2" customFormat="1">
      <c r="A137" s="40"/>
      <c r="B137" s="41"/>
      <c r="C137" s="42"/>
      <c r="D137" s="219" t="s">
        <v>132</v>
      </c>
      <c r="E137" s="42"/>
      <c r="F137" s="220" t="s">
        <v>228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82</v>
      </c>
    </row>
    <row r="138" s="2" customFormat="1">
      <c r="A138" s="40"/>
      <c r="B138" s="41"/>
      <c r="C138" s="42"/>
      <c r="D138" s="224" t="s">
        <v>134</v>
      </c>
      <c r="E138" s="42"/>
      <c r="F138" s="225" t="s">
        <v>229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134</v>
      </c>
      <c r="AU138" s="19" t="s">
        <v>82</v>
      </c>
    </row>
    <row r="139" s="2" customFormat="1" ht="24.15" customHeight="1">
      <c r="A139" s="40"/>
      <c r="B139" s="41"/>
      <c r="C139" s="206" t="s">
        <v>162</v>
      </c>
      <c r="D139" s="206" t="s">
        <v>125</v>
      </c>
      <c r="E139" s="207" t="s">
        <v>230</v>
      </c>
      <c r="F139" s="208" t="s">
        <v>231</v>
      </c>
      <c r="G139" s="209" t="s">
        <v>161</v>
      </c>
      <c r="H139" s="210">
        <v>2</v>
      </c>
      <c r="I139" s="211"/>
      <c r="J139" s="212">
        <f>ROUND(I139*H139,2)</f>
        <v>0</v>
      </c>
      <c r="K139" s="208" t="s">
        <v>129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162</v>
      </c>
      <c r="AT139" s="217" t="s">
        <v>125</v>
      </c>
      <c r="AU139" s="217" t="s">
        <v>82</v>
      </c>
      <c r="AY139" s="19" t="s">
        <v>122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162</v>
      </c>
      <c r="BM139" s="217" t="s">
        <v>232</v>
      </c>
    </row>
    <row r="140" s="2" customFormat="1">
      <c r="A140" s="40"/>
      <c r="B140" s="41"/>
      <c r="C140" s="42"/>
      <c r="D140" s="219" t="s">
        <v>132</v>
      </c>
      <c r="E140" s="42"/>
      <c r="F140" s="220" t="s">
        <v>233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132</v>
      </c>
      <c r="AU140" s="19" t="s">
        <v>82</v>
      </c>
    </row>
    <row r="141" s="2" customFormat="1">
      <c r="A141" s="40"/>
      <c r="B141" s="41"/>
      <c r="C141" s="42"/>
      <c r="D141" s="224" t="s">
        <v>134</v>
      </c>
      <c r="E141" s="42"/>
      <c r="F141" s="225" t="s">
        <v>234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134</v>
      </c>
      <c r="AU141" s="19" t="s">
        <v>82</v>
      </c>
    </row>
    <row r="142" s="2" customFormat="1" ht="24.15" customHeight="1">
      <c r="A142" s="40"/>
      <c r="B142" s="41"/>
      <c r="C142" s="206" t="s">
        <v>235</v>
      </c>
      <c r="D142" s="206" t="s">
        <v>125</v>
      </c>
      <c r="E142" s="207" t="s">
        <v>236</v>
      </c>
      <c r="F142" s="208" t="s">
        <v>237</v>
      </c>
      <c r="G142" s="209" t="s">
        <v>161</v>
      </c>
      <c r="H142" s="210">
        <v>6</v>
      </c>
      <c r="I142" s="211"/>
      <c r="J142" s="212">
        <f>ROUND(I142*H142,2)</f>
        <v>0</v>
      </c>
      <c r="K142" s="208" t="s">
        <v>129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6.0000000000000002E-05</v>
      </c>
      <c r="R142" s="215">
        <f>Q142*H142</f>
        <v>0.00036000000000000002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162</v>
      </c>
      <c r="AT142" s="217" t="s">
        <v>125</v>
      </c>
      <c r="AU142" s="217" t="s">
        <v>82</v>
      </c>
      <c r="AY142" s="19" t="s">
        <v>122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162</v>
      </c>
      <c r="BM142" s="217" t="s">
        <v>238</v>
      </c>
    </row>
    <row r="143" s="2" customFormat="1">
      <c r="A143" s="40"/>
      <c r="B143" s="41"/>
      <c r="C143" s="42"/>
      <c r="D143" s="219" t="s">
        <v>132</v>
      </c>
      <c r="E143" s="42"/>
      <c r="F143" s="220" t="s">
        <v>239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132</v>
      </c>
      <c r="AU143" s="19" t="s">
        <v>82</v>
      </c>
    </row>
    <row r="144" s="2" customFormat="1">
      <c r="A144" s="40"/>
      <c r="B144" s="41"/>
      <c r="C144" s="42"/>
      <c r="D144" s="224" t="s">
        <v>134</v>
      </c>
      <c r="E144" s="42"/>
      <c r="F144" s="225" t="s">
        <v>240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134</v>
      </c>
      <c r="AU144" s="19" t="s">
        <v>82</v>
      </c>
    </row>
    <row r="145" s="2" customFormat="1" ht="24.15" customHeight="1">
      <c r="A145" s="40"/>
      <c r="B145" s="41"/>
      <c r="C145" s="206" t="s">
        <v>241</v>
      </c>
      <c r="D145" s="206" t="s">
        <v>125</v>
      </c>
      <c r="E145" s="207" t="s">
        <v>242</v>
      </c>
      <c r="F145" s="208" t="s">
        <v>243</v>
      </c>
      <c r="G145" s="209" t="s">
        <v>161</v>
      </c>
      <c r="H145" s="210">
        <v>1</v>
      </c>
      <c r="I145" s="211"/>
      <c r="J145" s="212">
        <f>ROUND(I145*H145,2)</f>
        <v>0</v>
      </c>
      <c r="K145" s="208" t="s">
        <v>129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0.00012</v>
      </c>
      <c r="R145" s="215">
        <f>Q145*H145</f>
        <v>0.00012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162</v>
      </c>
      <c r="AT145" s="217" t="s">
        <v>125</v>
      </c>
      <c r="AU145" s="217" t="s">
        <v>82</v>
      </c>
      <c r="AY145" s="19" t="s">
        <v>122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162</v>
      </c>
      <c r="BM145" s="217" t="s">
        <v>244</v>
      </c>
    </row>
    <row r="146" s="2" customFormat="1">
      <c r="A146" s="40"/>
      <c r="B146" s="41"/>
      <c r="C146" s="42"/>
      <c r="D146" s="219" t="s">
        <v>132</v>
      </c>
      <c r="E146" s="42"/>
      <c r="F146" s="220" t="s">
        <v>245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132</v>
      </c>
      <c r="AU146" s="19" t="s">
        <v>82</v>
      </c>
    </row>
    <row r="147" s="2" customFormat="1">
      <c r="A147" s="40"/>
      <c r="B147" s="41"/>
      <c r="C147" s="42"/>
      <c r="D147" s="224" t="s">
        <v>134</v>
      </c>
      <c r="E147" s="42"/>
      <c r="F147" s="225" t="s">
        <v>246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134</v>
      </c>
      <c r="AU147" s="19" t="s">
        <v>82</v>
      </c>
    </row>
    <row r="148" s="2" customFormat="1" ht="21.75" customHeight="1">
      <c r="A148" s="40"/>
      <c r="B148" s="41"/>
      <c r="C148" s="206" t="s">
        <v>247</v>
      </c>
      <c r="D148" s="206" t="s">
        <v>125</v>
      </c>
      <c r="E148" s="207" t="s">
        <v>248</v>
      </c>
      <c r="F148" s="208" t="s">
        <v>249</v>
      </c>
      <c r="G148" s="209" t="s">
        <v>161</v>
      </c>
      <c r="H148" s="210">
        <v>4</v>
      </c>
      <c r="I148" s="211"/>
      <c r="J148" s="212">
        <f>ROUND(I148*H148,2)</f>
        <v>0</v>
      </c>
      <c r="K148" s="208" t="s">
        <v>129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0.00021000000000000001</v>
      </c>
      <c r="R148" s="215">
        <f>Q148*H148</f>
        <v>0.00084000000000000003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162</v>
      </c>
      <c r="AT148" s="217" t="s">
        <v>125</v>
      </c>
      <c r="AU148" s="217" t="s">
        <v>82</v>
      </c>
      <c r="AY148" s="19" t="s">
        <v>122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162</v>
      </c>
      <c r="BM148" s="217" t="s">
        <v>250</v>
      </c>
    </row>
    <row r="149" s="2" customFormat="1">
      <c r="A149" s="40"/>
      <c r="B149" s="41"/>
      <c r="C149" s="42"/>
      <c r="D149" s="219" t="s">
        <v>132</v>
      </c>
      <c r="E149" s="42"/>
      <c r="F149" s="220" t="s">
        <v>251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132</v>
      </c>
      <c r="AU149" s="19" t="s">
        <v>82</v>
      </c>
    </row>
    <row r="150" s="2" customFormat="1">
      <c r="A150" s="40"/>
      <c r="B150" s="41"/>
      <c r="C150" s="42"/>
      <c r="D150" s="224" t="s">
        <v>134</v>
      </c>
      <c r="E150" s="42"/>
      <c r="F150" s="225" t="s">
        <v>252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134</v>
      </c>
      <c r="AU150" s="19" t="s">
        <v>82</v>
      </c>
    </row>
    <row r="151" s="2" customFormat="1" ht="24.15" customHeight="1">
      <c r="A151" s="40"/>
      <c r="B151" s="41"/>
      <c r="C151" s="206" t="s">
        <v>253</v>
      </c>
      <c r="D151" s="206" t="s">
        <v>125</v>
      </c>
      <c r="E151" s="207" t="s">
        <v>254</v>
      </c>
      <c r="F151" s="208" t="s">
        <v>255</v>
      </c>
      <c r="G151" s="209" t="s">
        <v>161</v>
      </c>
      <c r="H151" s="210">
        <v>1</v>
      </c>
      <c r="I151" s="211"/>
      <c r="J151" s="212">
        <f>ROUND(I151*H151,2)</f>
        <v>0</v>
      </c>
      <c r="K151" s="208" t="s">
        <v>129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0.00023000000000000001</v>
      </c>
      <c r="R151" s="215">
        <f>Q151*H151</f>
        <v>0.00023000000000000001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162</v>
      </c>
      <c r="AT151" s="217" t="s">
        <v>125</v>
      </c>
      <c r="AU151" s="217" t="s">
        <v>82</v>
      </c>
      <c r="AY151" s="19" t="s">
        <v>122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162</v>
      </c>
      <c r="BM151" s="217" t="s">
        <v>256</v>
      </c>
    </row>
    <row r="152" s="2" customFormat="1">
      <c r="A152" s="40"/>
      <c r="B152" s="41"/>
      <c r="C152" s="42"/>
      <c r="D152" s="219" t="s">
        <v>132</v>
      </c>
      <c r="E152" s="42"/>
      <c r="F152" s="220" t="s">
        <v>257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132</v>
      </c>
      <c r="AU152" s="19" t="s">
        <v>82</v>
      </c>
    </row>
    <row r="153" s="2" customFormat="1">
      <c r="A153" s="40"/>
      <c r="B153" s="41"/>
      <c r="C153" s="42"/>
      <c r="D153" s="224" t="s">
        <v>134</v>
      </c>
      <c r="E153" s="42"/>
      <c r="F153" s="225" t="s">
        <v>258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134</v>
      </c>
      <c r="AU153" s="19" t="s">
        <v>82</v>
      </c>
    </row>
    <row r="154" s="2" customFormat="1" ht="21.75" customHeight="1">
      <c r="A154" s="40"/>
      <c r="B154" s="41"/>
      <c r="C154" s="206" t="s">
        <v>7</v>
      </c>
      <c r="D154" s="206" t="s">
        <v>125</v>
      </c>
      <c r="E154" s="207" t="s">
        <v>259</v>
      </c>
      <c r="F154" s="208" t="s">
        <v>260</v>
      </c>
      <c r="G154" s="209" t="s">
        <v>161</v>
      </c>
      <c r="H154" s="210">
        <v>2</v>
      </c>
      <c r="I154" s="211"/>
      <c r="J154" s="212">
        <f>ROUND(I154*H154,2)</f>
        <v>0</v>
      </c>
      <c r="K154" s="208" t="s">
        <v>129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2.0000000000000002E-05</v>
      </c>
      <c r="R154" s="215">
        <f>Q154*H154</f>
        <v>4.0000000000000003E-05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162</v>
      </c>
      <c r="AT154" s="217" t="s">
        <v>125</v>
      </c>
      <c r="AU154" s="217" t="s">
        <v>82</v>
      </c>
      <c r="AY154" s="19" t="s">
        <v>122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162</v>
      </c>
      <c r="BM154" s="217" t="s">
        <v>261</v>
      </c>
    </row>
    <row r="155" s="2" customFormat="1">
      <c r="A155" s="40"/>
      <c r="B155" s="41"/>
      <c r="C155" s="42"/>
      <c r="D155" s="219" t="s">
        <v>132</v>
      </c>
      <c r="E155" s="42"/>
      <c r="F155" s="220" t="s">
        <v>262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132</v>
      </c>
      <c r="AU155" s="19" t="s">
        <v>82</v>
      </c>
    </row>
    <row r="156" s="2" customFormat="1">
      <c r="A156" s="40"/>
      <c r="B156" s="41"/>
      <c r="C156" s="42"/>
      <c r="D156" s="224" t="s">
        <v>134</v>
      </c>
      <c r="E156" s="42"/>
      <c r="F156" s="225" t="s">
        <v>263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134</v>
      </c>
      <c r="AU156" s="19" t="s">
        <v>82</v>
      </c>
    </row>
    <row r="157" s="2" customFormat="1" ht="24.15" customHeight="1">
      <c r="A157" s="40"/>
      <c r="B157" s="41"/>
      <c r="C157" s="206" t="s">
        <v>264</v>
      </c>
      <c r="D157" s="206" t="s">
        <v>125</v>
      </c>
      <c r="E157" s="207" t="s">
        <v>265</v>
      </c>
      <c r="F157" s="208" t="s">
        <v>266</v>
      </c>
      <c r="G157" s="209" t="s">
        <v>169</v>
      </c>
      <c r="H157" s="210">
        <v>5</v>
      </c>
      <c r="I157" s="211"/>
      <c r="J157" s="212">
        <f>ROUND(I157*H157,2)</f>
        <v>0</v>
      </c>
      <c r="K157" s="208" t="s">
        <v>129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2.0000000000000002E-05</v>
      </c>
      <c r="R157" s="215">
        <f>Q157*H157</f>
        <v>0.00010000000000000001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162</v>
      </c>
      <c r="AT157" s="217" t="s">
        <v>125</v>
      </c>
      <c r="AU157" s="217" t="s">
        <v>82</v>
      </c>
      <c r="AY157" s="19" t="s">
        <v>122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162</v>
      </c>
      <c r="BM157" s="217" t="s">
        <v>267</v>
      </c>
    </row>
    <row r="158" s="2" customFormat="1">
      <c r="A158" s="40"/>
      <c r="B158" s="41"/>
      <c r="C158" s="42"/>
      <c r="D158" s="219" t="s">
        <v>132</v>
      </c>
      <c r="E158" s="42"/>
      <c r="F158" s="220" t="s">
        <v>268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132</v>
      </c>
      <c r="AU158" s="19" t="s">
        <v>82</v>
      </c>
    </row>
    <row r="159" s="2" customFormat="1">
      <c r="A159" s="40"/>
      <c r="B159" s="41"/>
      <c r="C159" s="42"/>
      <c r="D159" s="224" t="s">
        <v>134</v>
      </c>
      <c r="E159" s="42"/>
      <c r="F159" s="225" t="s">
        <v>269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134</v>
      </c>
      <c r="AU159" s="19" t="s">
        <v>82</v>
      </c>
    </row>
    <row r="160" s="2" customFormat="1" ht="24.15" customHeight="1">
      <c r="A160" s="40"/>
      <c r="B160" s="41"/>
      <c r="C160" s="206" t="s">
        <v>270</v>
      </c>
      <c r="D160" s="206" t="s">
        <v>125</v>
      </c>
      <c r="E160" s="207" t="s">
        <v>271</v>
      </c>
      <c r="F160" s="208" t="s">
        <v>272</v>
      </c>
      <c r="G160" s="209" t="s">
        <v>194</v>
      </c>
      <c r="H160" s="237"/>
      <c r="I160" s="211"/>
      <c r="J160" s="212">
        <f>ROUND(I160*H160,2)</f>
        <v>0</v>
      </c>
      <c r="K160" s="208" t="s">
        <v>129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162</v>
      </c>
      <c r="AT160" s="217" t="s">
        <v>125</v>
      </c>
      <c r="AU160" s="217" t="s">
        <v>82</v>
      </c>
      <c r="AY160" s="19" t="s">
        <v>122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162</v>
      </c>
      <c r="BM160" s="217" t="s">
        <v>273</v>
      </c>
    </row>
    <row r="161" s="2" customFormat="1">
      <c r="A161" s="40"/>
      <c r="B161" s="41"/>
      <c r="C161" s="42"/>
      <c r="D161" s="219" t="s">
        <v>132</v>
      </c>
      <c r="E161" s="42"/>
      <c r="F161" s="220" t="s">
        <v>274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132</v>
      </c>
      <c r="AU161" s="19" t="s">
        <v>82</v>
      </c>
    </row>
    <row r="162" s="2" customFormat="1">
      <c r="A162" s="40"/>
      <c r="B162" s="41"/>
      <c r="C162" s="42"/>
      <c r="D162" s="224" t="s">
        <v>134</v>
      </c>
      <c r="E162" s="42"/>
      <c r="F162" s="225" t="s">
        <v>275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134</v>
      </c>
      <c r="AU162" s="19" t="s">
        <v>82</v>
      </c>
    </row>
    <row r="163" s="12" customFormat="1" ht="22.8" customHeight="1">
      <c r="A163" s="12"/>
      <c r="B163" s="190"/>
      <c r="C163" s="191"/>
      <c r="D163" s="192" t="s">
        <v>71</v>
      </c>
      <c r="E163" s="204" t="s">
        <v>276</v>
      </c>
      <c r="F163" s="204" t="s">
        <v>277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SUM(P164:P196)</f>
        <v>0</v>
      </c>
      <c r="Q163" s="198"/>
      <c r="R163" s="199">
        <f>SUM(R164:R196)</f>
        <v>0.012489999999999998</v>
      </c>
      <c r="S163" s="198"/>
      <c r="T163" s="200">
        <f>SUM(T164:T196)</f>
        <v>0.01456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82</v>
      </c>
      <c r="AT163" s="202" t="s">
        <v>71</v>
      </c>
      <c r="AU163" s="202" t="s">
        <v>80</v>
      </c>
      <c r="AY163" s="201" t="s">
        <v>122</v>
      </c>
      <c r="BK163" s="203">
        <f>SUM(BK164:BK196)</f>
        <v>0</v>
      </c>
    </row>
    <row r="164" s="2" customFormat="1" ht="24.15" customHeight="1">
      <c r="A164" s="40"/>
      <c r="B164" s="41"/>
      <c r="C164" s="206" t="s">
        <v>278</v>
      </c>
      <c r="D164" s="206" t="s">
        <v>125</v>
      </c>
      <c r="E164" s="207" t="s">
        <v>279</v>
      </c>
      <c r="F164" s="208" t="s">
        <v>280</v>
      </c>
      <c r="G164" s="209" t="s">
        <v>169</v>
      </c>
      <c r="H164" s="210">
        <v>2</v>
      </c>
      <c r="I164" s="211"/>
      <c r="J164" s="212">
        <f>ROUND(I164*H164,2)</f>
        <v>0</v>
      </c>
      <c r="K164" s="208" t="s">
        <v>129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0.00011</v>
      </c>
      <c r="R164" s="215">
        <f>Q164*H164</f>
        <v>0.00022000000000000001</v>
      </c>
      <c r="S164" s="215">
        <v>0.00215</v>
      </c>
      <c r="T164" s="216">
        <f>S164*H164</f>
        <v>0.0043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162</v>
      </c>
      <c r="AT164" s="217" t="s">
        <v>125</v>
      </c>
      <c r="AU164" s="217" t="s">
        <v>82</v>
      </c>
      <c r="AY164" s="19" t="s">
        <v>122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162</v>
      </c>
      <c r="BM164" s="217" t="s">
        <v>281</v>
      </c>
    </row>
    <row r="165" s="2" customFormat="1">
      <c r="A165" s="40"/>
      <c r="B165" s="41"/>
      <c r="C165" s="42"/>
      <c r="D165" s="219" t="s">
        <v>132</v>
      </c>
      <c r="E165" s="42"/>
      <c r="F165" s="220" t="s">
        <v>282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132</v>
      </c>
      <c r="AU165" s="19" t="s">
        <v>82</v>
      </c>
    </row>
    <row r="166" s="2" customFormat="1">
      <c r="A166" s="40"/>
      <c r="B166" s="41"/>
      <c r="C166" s="42"/>
      <c r="D166" s="224" t="s">
        <v>134</v>
      </c>
      <c r="E166" s="42"/>
      <c r="F166" s="225" t="s">
        <v>283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134</v>
      </c>
      <c r="AU166" s="19" t="s">
        <v>82</v>
      </c>
    </row>
    <row r="167" s="2" customFormat="1" ht="24.15" customHeight="1">
      <c r="A167" s="40"/>
      <c r="B167" s="41"/>
      <c r="C167" s="206" t="s">
        <v>284</v>
      </c>
      <c r="D167" s="206" t="s">
        <v>125</v>
      </c>
      <c r="E167" s="207" t="s">
        <v>285</v>
      </c>
      <c r="F167" s="208" t="s">
        <v>286</v>
      </c>
      <c r="G167" s="209" t="s">
        <v>169</v>
      </c>
      <c r="H167" s="210">
        <v>3</v>
      </c>
      <c r="I167" s="211"/>
      <c r="J167" s="212">
        <f>ROUND(I167*H167,2)</f>
        <v>0</v>
      </c>
      <c r="K167" s="208" t="s">
        <v>129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0.00038999999999999999</v>
      </c>
      <c r="R167" s="215">
        <f>Q167*H167</f>
        <v>0.00117</v>
      </c>
      <c r="S167" s="215">
        <v>0.0034199999999999999</v>
      </c>
      <c r="T167" s="216">
        <f>S167*H167</f>
        <v>0.01026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162</v>
      </c>
      <c r="AT167" s="217" t="s">
        <v>125</v>
      </c>
      <c r="AU167" s="217" t="s">
        <v>82</v>
      </c>
      <c r="AY167" s="19" t="s">
        <v>122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162</v>
      </c>
      <c r="BM167" s="217" t="s">
        <v>287</v>
      </c>
    </row>
    <row r="168" s="2" customFormat="1">
      <c r="A168" s="40"/>
      <c r="B168" s="41"/>
      <c r="C168" s="42"/>
      <c r="D168" s="219" t="s">
        <v>132</v>
      </c>
      <c r="E168" s="42"/>
      <c r="F168" s="220" t="s">
        <v>288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132</v>
      </c>
      <c r="AU168" s="19" t="s">
        <v>82</v>
      </c>
    </row>
    <row r="169" s="2" customFormat="1">
      <c r="A169" s="40"/>
      <c r="B169" s="41"/>
      <c r="C169" s="42"/>
      <c r="D169" s="224" t="s">
        <v>134</v>
      </c>
      <c r="E169" s="42"/>
      <c r="F169" s="225" t="s">
        <v>289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134</v>
      </c>
      <c r="AU169" s="19" t="s">
        <v>82</v>
      </c>
    </row>
    <row r="170" s="2" customFormat="1" ht="24.15" customHeight="1">
      <c r="A170" s="40"/>
      <c r="B170" s="41"/>
      <c r="C170" s="206" t="s">
        <v>290</v>
      </c>
      <c r="D170" s="206" t="s">
        <v>125</v>
      </c>
      <c r="E170" s="207" t="s">
        <v>291</v>
      </c>
      <c r="F170" s="208" t="s">
        <v>292</v>
      </c>
      <c r="G170" s="209" t="s">
        <v>169</v>
      </c>
      <c r="H170" s="210">
        <v>2</v>
      </c>
      <c r="I170" s="211"/>
      <c r="J170" s="212">
        <f>ROUND(I170*H170,2)</f>
        <v>0</v>
      </c>
      <c r="K170" s="208" t="s">
        <v>129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0.00093000000000000005</v>
      </c>
      <c r="R170" s="215">
        <f>Q170*H170</f>
        <v>0.0018600000000000001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162</v>
      </c>
      <c r="AT170" s="217" t="s">
        <v>125</v>
      </c>
      <c r="AU170" s="217" t="s">
        <v>82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162</v>
      </c>
      <c r="BM170" s="217" t="s">
        <v>293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294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82</v>
      </c>
    </row>
    <row r="172" s="2" customFormat="1">
      <c r="A172" s="40"/>
      <c r="B172" s="41"/>
      <c r="C172" s="42"/>
      <c r="D172" s="224" t="s">
        <v>134</v>
      </c>
      <c r="E172" s="42"/>
      <c r="F172" s="225" t="s">
        <v>295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134</v>
      </c>
      <c r="AU172" s="19" t="s">
        <v>82</v>
      </c>
    </row>
    <row r="173" s="2" customFormat="1" ht="24.15" customHeight="1">
      <c r="A173" s="40"/>
      <c r="B173" s="41"/>
      <c r="C173" s="206" t="s">
        <v>296</v>
      </c>
      <c r="D173" s="206" t="s">
        <v>125</v>
      </c>
      <c r="E173" s="207" t="s">
        <v>297</v>
      </c>
      <c r="F173" s="208" t="s">
        <v>298</v>
      </c>
      <c r="G173" s="209" t="s">
        <v>169</v>
      </c>
      <c r="H173" s="210">
        <v>4</v>
      </c>
      <c r="I173" s="211"/>
      <c r="J173" s="212">
        <f>ROUND(I173*H173,2)</f>
        <v>0</v>
      </c>
      <c r="K173" s="208" t="s">
        <v>129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0.0014300000000000001</v>
      </c>
      <c r="R173" s="215">
        <f>Q173*H173</f>
        <v>0.0057200000000000003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162</v>
      </c>
      <c r="AT173" s="217" t="s">
        <v>125</v>
      </c>
      <c r="AU173" s="217" t="s">
        <v>82</v>
      </c>
      <c r="AY173" s="19" t="s">
        <v>122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162</v>
      </c>
      <c r="BM173" s="217" t="s">
        <v>299</v>
      </c>
    </row>
    <row r="174" s="2" customFormat="1">
      <c r="A174" s="40"/>
      <c r="B174" s="41"/>
      <c r="C174" s="42"/>
      <c r="D174" s="219" t="s">
        <v>132</v>
      </c>
      <c r="E174" s="42"/>
      <c r="F174" s="220" t="s">
        <v>300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132</v>
      </c>
      <c r="AU174" s="19" t="s">
        <v>82</v>
      </c>
    </row>
    <row r="175" s="2" customFormat="1">
      <c r="A175" s="40"/>
      <c r="B175" s="41"/>
      <c r="C175" s="42"/>
      <c r="D175" s="224" t="s">
        <v>134</v>
      </c>
      <c r="E175" s="42"/>
      <c r="F175" s="225" t="s">
        <v>301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134</v>
      </c>
      <c r="AU175" s="19" t="s">
        <v>82</v>
      </c>
    </row>
    <row r="176" s="2" customFormat="1" ht="16.5" customHeight="1">
      <c r="A176" s="40"/>
      <c r="B176" s="41"/>
      <c r="C176" s="206" t="s">
        <v>302</v>
      </c>
      <c r="D176" s="206" t="s">
        <v>125</v>
      </c>
      <c r="E176" s="207" t="s">
        <v>303</v>
      </c>
      <c r="F176" s="208" t="s">
        <v>304</v>
      </c>
      <c r="G176" s="209" t="s">
        <v>161</v>
      </c>
      <c r="H176" s="210">
        <v>2</v>
      </c>
      <c r="I176" s="211"/>
      <c r="J176" s="212">
        <f>ROUND(I176*H176,2)</f>
        <v>0</v>
      </c>
      <c r="K176" s="208" t="s">
        <v>129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162</v>
      </c>
      <c r="AT176" s="217" t="s">
        <v>125</v>
      </c>
      <c r="AU176" s="217" t="s">
        <v>82</v>
      </c>
      <c r="AY176" s="19" t="s">
        <v>122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162</v>
      </c>
      <c r="BM176" s="217" t="s">
        <v>305</v>
      </c>
    </row>
    <row r="177" s="2" customFormat="1">
      <c r="A177" s="40"/>
      <c r="B177" s="41"/>
      <c r="C177" s="42"/>
      <c r="D177" s="219" t="s">
        <v>132</v>
      </c>
      <c r="E177" s="42"/>
      <c r="F177" s="220" t="s">
        <v>306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82</v>
      </c>
    </row>
    <row r="178" s="2" customFormat="1">
      <c r="A178" s="40"/>
      <c r="B178" s="41"/>
      <c r="C178" s="42"/>
      <c r="D178" s="224" t="s">
        <v>134</v>
      </c>
      <c r="E178" s="42"/>
      <c r="F178" s="225" t="s">
        <v>307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134</v>
      </c>
      <c r="AU178" s="19" t="s">
        <v>82</v>
      </c>
    </row>
    <row r="179" s="2" customFormat="1" ht="16.5" customHeight="1">
      <c r="A179" s="40"/>
      <c r="B179" s="41"/>
      <c r="C179" s="206" t="s">
        <v>308</v>
      </c>
      <c r="D179" s="206" t="s">
        <v>125</v>
      </c>
      <c r="E179" s="207" t="s">
        <v>309</v>
      </c>
      <c r="F179" s="208" t="s">
        <v>310</v>
      </c>
      <c r="G179" s="209" t="s">
        <v>161</v>
      </c>
      <c r="H179" s="210">
        <v>2</v>
      </c>
      <c r="I179" s="211"/>
      <c r="J179" s="212">
        <f>ROUND(I179*H179,2)</f>
        <v>0</v>
      </c>
      <c r="K179" s="208" t="s">
        <v>129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162</v>
      </c>
      <c r="AT179" s="217" t="s">
        <v>125</v>
      </c>
      <c r="AU179" s="217" t="s">
        <v>82</v>
      </c>
      <c r="AY179" s="19" t="s">
        <v>122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162</v>
      </c>
      <c r="BM179" s="217" t="s">
        <v>311</v>
      </c>
    </row>
    <row r="180" s="2" customFormat="1">
      <c r="A180" s="40"/>
      <c r="B180" s="41"/>
      <c r="C180" s="42"/>
      <c r="D180" s="219" t="s">
        <v>132</v>
      </c>
      <c r="E180" s="42"/>
      <c r="F180" s="220" t="s">
        <v>312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82</v>
      </c>
    </row>
    <row r="181" s="2" customFormat="1">
      <c r="A181" s="40"/>
      <c r="B181" s="41"/>
      <c r="C181" s="42"/>
      <c r="D181" s="224" t="s">
        <v>134</v>
      </c>
      <c r="E181" s="42"/>
      <c r="F181" s="225" t="s">
        <v>313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134</v>
      </c>
      <c r="AU181" s="19" t="s">
        <v>82</v>
      </c>
    </row>
    <row r="182" s="2" customFormat="1" ht="16.5" customHeight="1">
      <c r="A182" s="40"/>
      <c r="B182" s="41"/>
      <c r="C182" s="206" t="s">
        <v>314</v>
      </c>
      <c r="D182" s="206" t="s">
        <v>125</v>
      </c>
      <c r="E182" s="207" t="s">
        <v>315</v>
      </c>
      <c r="F182" s="208" t="s">
        <v>316</v>
      </c>
      <c r="G182" s="209" t="s">
        <v>169</v>
      </c>
      <c r="H182" s="210">
        <v>15</v>
      </c>
      <c r="I182" s="211"/>
      <c r="J182" s="212">
        <f>ROUND(I182*H182,2)</f>
        <v>0</v>
      </c>
      <c r="K182" s="208" t="s">
        <v>129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162</v>
      </c>
      <c r="AT182" s="217" t="s">
        <v>125</v>
      </c>
      <c r="AU182" s="217" t="s">
        <v>82</v>
      </c>
      <c r="AY182" s="19" t="s">
        <v>122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162</v>
      </c>
      <c r="BM182" s="217" t="s">
        <v>317</v>
      </c>
    </row>
    <row r="183" s="2" customFormat="1">
      <c r="A183" s="40"/>
      <c r="B183" s="41"/>
      <c r="C183" s="42"/>
      <c r="D183" s="219" t="s">
        <v>132</v>
      </c>
      <c r="E183" s="42"/>
      <c r="F183" s="220" t="s">
        <v>318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82</v>
      </c>
    </row>
    <row r="184" s="2" customFormat="1">
      <c r="A184" s="40"/>
      <c r="B184" s="41"/>
      <c r="C184" s="42"/>
      <c r="D184" s="224" t="s">
        <v>134</v>
      </c>
      <c r="E184" s="42"/>
      <c r="F184" s="225" t="s">
        <v>319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134</v>
      </c>
      <c r="AU184" s="19" t="s">
        <v>82</v>
      </c>
    </row>
    <row r="185" s="2" customFormat="1" ht="16.5" customHeight="1">
      <c r="A185" s="40"/>
      <c r="B185" s="41"/>
      <c r="C185" s="206" t="s">
        <v>320</v>
      </c>
      <c r="D185" s="206" t="s">
        <v>125</v>
      </c>
      <c r="E185" s="207" t="s">
        <v>321</v>
      </c>
      <c r="F185" s="208" t="s">
        <v>322</v>
      </c>
      <c r="G185" s="209" t="s">
        <v>161</v>
      </c>
      <c r="H185" s="210">
        <v>1</v>
      </c>
      <c r="I185" s="211"/>
      <c r="J185" s="212">
        <f>ROUND(I185*H185,2)</f>
        <v>0</v>
      </c>
      <c r="K185" s="208" t="s">
        <v>129</v>
      </c>
      <c r="L185" s="46"/>
      <c r="M185" s="213" t="s">
        <v>19</v>
      </c>
      <c r="N185" s="214" t="s">
        <v>43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162</v>
      </c>
      <c r="AT185" s="217" t="s">
        <v>125</v>
      </c>
      <c r="AU185" s="217" t="s">
        <v>82</v>
      </c>
      <c r="AY185" s="19" t="s">
        <v>122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162</v>
      </c>
      <c r="BM185" s="217" t="s">
        <v>323</v>
      </c>
    </row>
    <row r="186" s="2" customFormat="1">
      <c r="A186" s="40"/>
      <c r="B186" s="41"/>
      <c r="C186" s="42"/>
      <c r="D186" s="219" t="s">
        <v>132</v>
      </c>
      <c r="E186" s="42"/>
      <c r="F186" s="220" t="s">
        <v>324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132</v>
      </c>
      <c r="AU186" s="19" t="s">
        <v>82</v>
      </c>
    </row>
    <row r="187" s="2" customFormat="1">
      <c r="A187" s="40"/>
      <c r="B187" s="41"/>
      <c r="C187" s="42"/>
      <c r="D187" s="224" t="s">
        <v>134</v>
      </c>
      <c r="E187" s="42"/>
      <c r="F187" s="225" t="s">
        <v>325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134</v>
      </c>
      <c r="AU187" s="19" t="s">
        <v>82</v>
      </c>
    </row>
    <row r="188" s="2" customFormat="1" ht="24.15" customHeight="1">
      <c r="A188" s="40"/>
      <c r="B188" s="41"/>
      <c r="C188" s="206" t="s">
        <v>209</v>
      </c>
      <c r="D188" s="206" t="s">
        <v>125</v>
      </c>
      <c r="E188" s="207" t="s">
        <v>326</v>
      </c>
      <c r="F188" s="208" t="s">
        <v>327</v>
      </c>
      <c r="G188" s="209" t="s">
        <v>161</v>
      </c>
      <c r="H188" s="210">
        <v>2</v>
      </c>
      <c r="I188" s="211"/>
      <c r="J188" s="212">
        <f>ROUND(I188*H188,2)</f>
        <v>0</v>
      </c>
      <c r="K188" s="208" t="s">
        <v>129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0.00060999999999999997</v>
      </c>
      <c r="R188" s="215">
        <f>Q188*H188</f>
        <v>0.00122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162</v>
      </c>
      <c r="AT188" s="217" t="s">
        <v>125</v>
      </c>
      <c r="AU188" s="217" t="s">
        <v>82</v>
      </c>
      <c r="AY188" s="19" t="s">
        <v>122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162</v>
      </c>
      <c r="BM188" s="217" t="s">
        <v>328</v>
      </c>
    </row>
    <row r="189" s="2" customFormat="1">
      <c r="A189" s="40"/>
      <c r="B189" s="41"/>
      <c r="C189" s="42"/>
      <c r="D189" s="219" t="s">
        <v>132</v>
      </c>
      <c r="E189" s="42"/>
      <c r="F189" s="220" t="s">
        <v>329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132</v>
      </c>
      <c r="AU189" s="19" t="s">
        <v>82</v>
      </c>
    </row>
    <row r="190" s="2" customFormat="1">
      <c r="A190" s="40"/>
      <c r="B190" s="41"/>
      <c r="C190" s="42"/>
      <c r="D190" s="224" t="s">
        <v>134</v>
      </c>
      <c r="E190" s="42"/>
      <c r="F190" s="225" t="s">
        <v>330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134</v>
      </c>
      <c r="AU190" s="19" t="s">
        <v>82</v>
      </c>
    </row>
    <row r="191" s="2" customFormat="1" ht="21.75" customHeight="1">
      <c r="A191" s="40"/>
      <c r="B191" s="41"/>
      <c r="C191" s="206" t="s">
        <v>331</v>
      </c>
      <c r="D191" s="206" t="s">
        <v>125</v>
      </c>
      <c r="E191" s="207" t="s">
        <v>332</v>
      </c>
      <c r="F191" s="208" t="s">
        <v>333</v>
      </c>
      <c r="G191" s="209" t="s">
        <v>161</v>
      </c>
      <c r="H191" s="210">
        <v>2</v>
      </c>
      <c r="I191" s="211"/>
      <c r="J191" s="212">
        <f>ROUND(I191*H191,2)</f>
        <v>0</v>
      </c>
      <c r="K191" s="208" t="s">
        <v>129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0.00115</v>
      </c>
      <c r="R191" s="215">
        <f>Q191*H191</f>
        <v>0.0023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162</v>
      </c>
      <c r="AT191" s="217" t="s">
        <v>125</v>
      </c>
      <c r="AU191" s="217" t="s">
        <v>82</v>
      </c>
      <c r="AY191" s="19" t="s">
        <v>122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162</v>
      </c>
      <c r="BM191" s="217" t="s">
        <v>334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335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82</v>
      </c>
    </row>
    <row r="193" s="2" customFormat="1">
      <c r="A193" s="40"/>
      <c r="B193" s="41"/>
      <c r="C193" s="42"/>
      <c r="D193" s="224" t="s">
        <v>134</v>
      </c>
      <c r="E193" s="42"/>
      <c r="F193" s="225" t="s">
        <v>336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134</v>
      </c>
      <c r="AU193" s="19" t="s">
        <v>82</v>
      </c>
    </row>
    <row r="194" s="2" customFormat="1" ht="24.15" customHeight="1">
      <c r="A194" s="40"/>
      <c r="B194" s="41"/>
      <c r="C194" s="206" t="s">
        <v>337</v>
      </c>
      <c r="D194" s="206" t="s">
        <v>125</v>
      </c>
      <c r="E194" s="207" t="s">
        <v>338</v>
      </c>
      <c r="F194" s="208" t="s">
        <v>339</v>
      </c>
      <c r="G194" s="209" t="s">
        <v>194</v>
      </c>
      <c r="H194" s="237"/>
      <c r="I194" s="211"/>
      <c r="J194" s="212">
        <f>ROUND(I194*H194,2)</f>
        <v>0</v>
      </c>
      <c r="K194" s="208" t="s">
        <v>129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162</v>
      </c>
      <c r="AT194" s="217" t="s">
        <v>125</v>
      </c>
      <c r="AU194" s="217" t="s">
        <v>82</v>
      </c>
      <c r="AY194" s="19" t="s">
        <v>122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162</v>
      </c>
      <c r="BM194" s="217" t="s">
        <v>340</v>
      </c>
    </row>
    <row r="195" s="2" customFormat="1">
      <c r="A195" s="40"/>
      <c r="B195" s="41"/>
      <c r="C195" s="42"/>
      <c r="D195" s="219" t="s">
        <v>132</v>
      </c>
      <c r="E195" s="42"/>
      <c r="F195" s="220" t="s">
        <v>341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132</v>
      </c>
      <c r="AU195" s="19" t="s">
        <v>82</v>
      </c>
    </row>
    <row r="196" s="2" customFormat="1">
      <c r="A196" s="40"/>
      <c r="B196" s="41"/>
      <c r="C196" s="42"/>
      <c r="D196" s="224" t="s">
        <v>134</v>
      </c>
      <c r="E196" s="42"/>
      <c r="F196" s="225" t="s">
        <v>342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134</v>
      </c>
      <c r="AU196" s="19" t="s">
        <v>82</v>
      </c>
    </row>
    <row r="197" s="12" customFormat="1" ht="22.8" customHeight="1">
      <c r="A197" s="12"/>
      <c r="B197" s="190"/>
      <c r="C197" s="191"/>
      <c r="D197" s="192" t="s">
        <v>71</v>
      </c>
      <c r="E197" s="204" t="s">
        <v>343</v>
      </c>
      <c r="F197" s="204" t="s">
        <v>344</v>
      </c>
      <c r="G197" s="191"/>
      <c r="H197" s="191"/>
      <c r="I197" s="194"/>
      <c r="J197" s="205">
        <f>BK197</f>
        <v>0</v>
      </c>
      <c r="K197" s="191"/>
      <c r="L197" s="196"/>
      <c r="M197" s="197"/>
      <c r="N197" s="198"/>
      <c r="O197" s="198"/>
      <c r="P197" s="199">
        <f>SUM(P198:P202)</f>
        <v>0</v>
      </c>
      <c r="Q197" s="198"/>
      <c r="R197" s="199">
        <f>SUM(R198:R202)</f>
        <v>0.0035999999999999999</v>
      </c>
      <c r="S197" s="198"/>
      <c r="T197" s="200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1" t="s">
        <v>82</v>
      </c>
      <c r="AT197" s="202" t="s">
        <v>71</v>
      </c>
      <c r="AU197" s="202" t="s">
        <v>80</v>
      </c>
      <c r="AY197" s="201" t="s">
        <v>122</v>
      </c>
      <c r="BK197" s="203">
        <f>SUM(BK198:BK202)</f>
        <v>0</v>
      </c>
    </row>
    <row r="198" s="2" customFormat="1" ht="24.15" customHeight="1">
      <c r="A198" s="40"/>
      <c r="B198" s="41"/>
      <c r="C198" s="206" t="s">
        <v>345</v>
      </c>
      <c r="D198" s="206" t="s">
        <v>125</v>
      </c>
      <c r="E198" s="207" t="s">
        <v>346</v>
      </c>
      <c r="F198" s="208" t="s">
        <v>347</v>
      </c>
      <c r="G198" s="209" t="s">
        <v>348</v>
      </c>
      <c r="H198" s="210">
        <v>1</v>
      </c>
      <c r="I198" s="211"/>
      <c r="J198" s="212">
        <f>ROUND(I198*H198,2)</f>
        <v>0</v>
      </c>
      <c r="K198" s="208" t="s">
        <v>349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0.0035999999999999999</v>
      </c>
      <c r="R198" s="215">
        <f>Q198*H198</f>
        <v>0.0035999999999999999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162</v>
      </c>
      <c r="AT198" s="217" t="s">
        <v>125</v>
      </c>
      <c r="AU198" s="217" t="s">
        <v>82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162</v>
      </c>
      <c r="BM198" s="217" t="s">
        <v>350</v>
      </c>
    </row>
    <row r="199" s="2" customFormat="1">
      <c r="A199" s="40"/>
      <c r="B199" s="41"/>
      <c r="C199" s="42"/>
      <c r="D199" s="219" t="s">
        <v>132</v>
      </c>
      <c r="E199" s="42"/>
      <c r="F199" s="220" t="s">
        <v>347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132</v>
      </c>
      <c r="AU199" s="19" t="s">
        <v>82</v>
      </c>
    </row>
    <row r="200" s="2" customFormat="1" ht="24.15" customHeight="1">
      <c r="A200" s="40"/>
      <c r="B200" s="41"/>
      <c r="C200" s="206" t="s">
        <v>351</v>
      </c>
      <c r="D200" s="206" t="s">
        <v>125</v>
      </c>
      <c r="E200" s="207" t="s">
        <v>352</v>
      </c>
      <c r="F200" s="208" t="s">
        <v>353</v>
      </c>
      <c r="G200" s="209" t="s">
        <v>194</v>
      </c>
      <c r="H200" s="237"/>
      <c r="I200" s="211"/>
      <c r="J200" s="212">
        <f>ROUND(I200*H200,2)</f>
        <v>0</v>
      </c>
      <c r="K200" s="208" t="s">
        <v>129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162</v>
      </c>
      <c r="AT200" s="217" t="s">
        <v>125</v>
      </c>
      <c r="AU200" s="217" t="s">
        <v>82</v>
      </c>
      <c r="AY200" s="19" t="s">
        <v>122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162</v>
      </c>
      <c r="BM200" s="217" t="s">
        <v>354</v>
      </c>
    </row>
    <row r="201" s="2" customFormat="1">
      <c r="A201" s="40"/>
      <c r="B201" s="41"/>
      <c r="C201" s="42"/>
      <c r="D201" s="219" t="s">
        <v>132</v>
      </c>
      <c r="E201" s="42"/>
      <c r="F201" s="220" t="s">
        <v>355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82</v>
      </c>
    </row>
    <row r="202" s="2" customFormat="1">
      <c r="A202" s="40"/>
      <c r="B202" s="41"/>
      <c r="C202" s="42"/>
      <c r="D202" s="224" t="s">
        <v>134</v>
      </c>
      <c r="E202" s="42"/>
      <c r="F202" s="225" t="s">
        <v>356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134</v>
      </c>
      <c r="AU202" s="19" t="s">
        <v>82</v>
      </c>
    </row>
    <row r="203" s="12" customFormat="1" ht="25.92" customHeight="1">
      <c r="A203" s="12"/>
      <c r="B203" s="190"/>
      <c r="C203" s="191"/>
      <c r="D203" s="192" t="s">
        <v>71</v>
      </c>
      <c r="E203" s="193" t="s">
        <v>357</v>
      </c>
      <c r="F203" s="193" t="s">
        <v>358</v>
      </c>
      <c r="G203" s="191"/>
      <c r="H203" s="191"/>
      <c r="I203" s="194"/>
      <c r="J203" s="195">
        <f>BK203</f>
        <v>0</v>
      </c>
      <c r="K203" s="191"/>
      <c r="L203" s="196"/>
      <c r="M203" s="197"/>
      <c r="N203" s="198"/>
      <c r="O203" s="198"/>
      <c r="P203" s="199">
        <f>SUM(P204:P213)</f>
        <v>0</v>
      </c>
      <c r="Q203" s="198"/>
      <c r="R203" s="199">
        <f>SUM(R204:R213)</f>
        <v>0</v>
      </c>
      <c r="S203" s="198"/>
      <c r="T203" s="200">
        <f>SUM(T204:T213)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130</v>
      </c>
      <c r="AT203" s="202" t="s">
        <v>71</v>
      </c>
      <c r="AU203" s="202" t="s">
        <v>72</v>
      </c>
      <c r="AY203" s="201" t="s">
        <v>122</v>
      </c>
      <c r="BK203" s="203">
        <f>SUM(BK204:BK213)</f>
        <v>0</v>
      </c>
    </row>
    <row r="204" s="2" customFormat="1" ht="16.5" customHeight="1">
      <c r="A204" s="40"/>
      <c r="B204" s="41"/>
      <c r="C204" s="206" t="s">
        <v>359</v>
      </c>
      <c r="D204" s="206" t="s">
        <v>125</v>
      </c>
      <c r="E204" s="207" t="s">
        <v>360</v>
      </c>
      <c r="F204" s="208" t="s">
        <v>361</v>
      </c>
      <c r="G204" s="209" t="s">
        <v>362</v>
      </c>
      <c r="H204" s="210">
        <v>20</v>
      </c>
      <c r="I204" s="211"/>
      <c r="J204" s="212">
        <f>ROUND(I204*H204,2)</f>
        <v>0</v>
      </c>
      <c r="K204" s="208" t="s">
        <v>129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363</v>
      </c>
      <c r="AT204" s="217" t="s">
        <v>125</v>
      </c>
      <c r="AU204" s="217" t="s">
        <v>80</v>
      </c>
      <c r="AY204" s="19" t="s">
        <v>122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363</v>
      </c>
      <c r="BM204" s="217" t="s">
        <v>364</v>
      </c>
    </row>
    <row r="205" s="2" customFormat="1">
      <c r="A205" s="40"/>
      <c r="B205" s="41"/>
      <c r="C205" s="42"/>
      <c r="D205" s="219" t="s">
        <v>132</v>
      </c>
      <c r="E205" s="42"/>
      <c r="F205" s="220" t="s">
        <v>365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132</v>
      </c>
      <c r="AU205" s="19" t="s">
        <v>80</v>
      </c>
    </row>
    <row r="206" s="2" customFormat="1">
      <c r="A206" s="40"/>
      <c r="B206" s="41"/>
      <c r="C206" s="42"/>
      <c r="D206" s="224" t="s">
        <v>134</v>
      </c>
      <c r="E206" s="42"/>
      <c r="F206" s="225" t="s">
        <v>366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134</v>
      </c>
      <c r="AU206" s="19" t="s">
        <v>80</v>
      </c>
    </row>
    <row r="207" s="14" customFormat="1">
      <c r="A207" s="14"/>
      <c r="B207" s="248"/>
      <c r="C207" s="249"/>
      <c r="D207" s="219" t="s">
        <v>147</v>
      </c>
      <c r="E207" s="250" t="s">
        <v>19</v>
      </c>
      <c r="F207" s="251" t="s">
        <v>367</v>
      </c>
      <c r="G207" s="249"/>
      <c r="H207" s="250" t="s">
        <v>19</v>
      </c>
      <c r="I207" s="252"/>
      <c r="J207" s="249"/>
      <c r="K207" s="249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147</v>
      </c>
      <c r="AU207" s="257" t="s">
        <v>80</v>
      </c>
      <c r="AV207" s="14" t="s">
        <v>80</v>
      </c>
      <c r="AW207" s="14" t="s">
        <v>33</v>
      </c>
      <c r="AX207" s="14" t="s">
        <v>72</v>
      </c>
      <c r="AY207" s="257" t="s">
        <v>122</v>
      </c>
    </row>
    <row r="208" s="13" customFormat="1">
      <c r="A208" s="13"/>
      <c r="B208" s="226"/>
      <c r="C208" s="227"/>
      <c r="D208" s="219" t="s">
        <v>147</v>
      </c>
      <c r="E208" s="228" t="s">
        <v>19</v>
      </c>
      <c r="F208" s="229" t="s">
        <v>253</v>
      </c>
      <c r="G208" s="227"/>
      <c r="H208" s="230">
        <v>20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147</v>
      </c>
      <c r="AU208" s="236" t="s">
        <v>80</v>
      </c>
      <c r="AV208" s="13" t="s">
        <v>82</v>
      </c>
      <c r="AW208" s="13" t="s">
        <v>33</v>
      </c>
      <c r="AX208" s="13" t="s">
        <v>80</v>
      </c>
      <c r="AY208" s="236" t="s">
        <v>122</v>
      </c>
    </row>
    <row r="209" s="2" customFormat="1" ht="16.5" customHeight="1">
      <c r="A209" s="40"/>
      <c r="B209" s="41"/>
      <c r="C209" s="206" t="s">
        <v>368</v>
      </c>
      <c r="D209" s="206" t="s">
        <v>125</v>
      </c>
      <c r="E209" s="207" t="s">
        <v>369</v>
      </c>
      <c r="F209" s="208" t="s">
        <v>370</v>
      </c>
      <c r="G209" s="209" t="s">
        <v>362</v>
      </c>
      <c r="H209" s="210">
        <v>10</v>
      </c>
      <c r="I209" s="211"/>
      <c r="J209" s="212">
        <f>ROUND(I209*H209,2)</f>
        <v>0</v>
      </c>
      <c r="K209" s="208" t="s">
        <v>129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363</v>
      </c>
      <c r="AT209" s="217" t="s">
        <v>125</v>
      </c>
      <c r="AU209" s="217" t="s">
        <v>80</v>
      </c>
      <c r="AY209" s="19" t="s">
        <v>122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80</v>
      </c>
      <c r="BK209" s="218">
        <f>ROUND(I209*H209,2)</f>
        <v>0</v>
      </c>
      <c r="BL209" s="19" t="s">
        <v>363</v>
      </c>
      <c r="BM209" s="217" t="s">
        <v>371</v>
      </c>
    </row>
    <row r="210" s="2" customFormat="1">
      <c r="A210" s="40"/>
      <c r="B210" s="41"/>
      <c r="C210" s="42"/>
      <c r="D210" s="219" t="s">
        <v>132</v>
      </c>
      <c r="E210" s="42"/>
      <c r="F210" s="220" t="s">
        <v>372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132</v>
      </c>
      <c r="AU210" s="19" t="s">
        <v>80</v>
      </c>
    </row>
    <row r="211" s="2" customFormat="1">
      <c r="A211" s="40"/>
      <c r="B211" s="41"/>
      <c r="C211" s="42"/>
      <c r="D211" s="224" t="s">
        <v>134</v>
      </c>
      <c r="E211" s="42"/>
      <c r="F211" s="225" t="s">
        <v>373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134</v>
      </c>
      <c r="AU211" s="19" t="s">
        <v>80</v>
      </c>
    </row>
    <row r="212" s="14" customFormat="1">
      <c r="A212" s="14"/>
      <c r="B212" s="248"/>
      <c r="C212" s="249"/>
      <c r="D212" s="219" t="s">
        <v>147</v>
      </c>
      <c r="E212" s="250" t="s">
        <v>19</v>
      </c>
      <c r="F212" s="251" t="s">
        <v>374</v>
      </c>
      <c r="G212" s="249"/>
      <c r="H212" s="250" t="s">
        <v>19</v>
      </c>
      <c r="I212" s="252"/>
      <c r="J212" s="249"/>
      <c r="K212" s="249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147</v>
      </c>
      <c r="AU212" s="257" t="s">
        <v>80</v>
      </c>
      <c r="AV212" s="14" t="s">
        <v>80</v>
      </c>
      <c r="AW212" s="14" t="s">
        <v>33</v>
      </c>
      <c r="AX212" s="14" t="s">
        <v>72</v>
      </c>
      <c r="AY212" s="257" t="s">
        <v>122</v>
      </c>
    </row>
    <row r="213" s="13" customFormat="1">
      <c r="A213" s="13"/>
      <c r="B213" s="226"/>
      <c r="C213" s="227"/>
      <c r="D213" s="219" t="s">
        <v>147</v>
      </c>
      <c r="E213" s="228" t="s">
        <v>19</v>
      </c>
      <c r="F213" s="229" t="s">
        <v>191</v>
      </c>
      <c r="G213" s="227"/>
      <c r="H213" s="230">
        <v>10</v>
      </c>
      <c r="I213" s="231"/>
      <c r="J213" s="227"/>
      <c r="K213" s="227"/>
      <c r="L213" s="232"/>
      <c r="M213" s="258"/>
      <c r="N213" s="259"/>
      <c r="O213" s="259"/>
      <c r="P213" s="259"/>
      <c r="Q213" s="259"/>
      <c r="R213" s="259"/>
      <c r="S213" s="259"/>
      <c r="T213" s="26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147</v>
      </c>
      <c r="AU213" s="236" t="s">
        <v>80</v>
      </c>
      <c r="AV213" s="13" t="s">
        <v>82</v>
      </c>
      <c r="AW213" s="13" t="s">
        <v>33</v>
      </c>
      <c r="AX213" s="13" t="s">
        <v>80</v>
      </c>
      <c r="AY213" s="236" t="s">
        <v>122</v>
      </c>
    </row>
    <row r="214" s="2" customFormat="1" ht="6.96" customHeight="1">
      <c r="A214" s="40"/>
      <c r="B214" s="61"/>
      <c r="C214" s="62"/>
      <c r="D214" s="62"/>
      <c r="E214" s="62"/>
      <c r="F214" s="62"/>
      <c r="G214" s="62"/>
      <c r="H214" s="62"/>
      <c r="I214" s="62"/>
      <c r="J214" s="62"/>
      <c r="K214" s="62"/>
      <c r="L214" s="46"/>
      <c r="M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</row>
  </sheetData>
  <sheetProtection sheet="1" autoFilter="0" formatColumns="0" formatRows="0" objects="1" scenarios="1" spinCount="100000" saltValue="7jy/ctQb5TwziWZ6KJe84qiKZ0k+63ohBmORKw5hfbV2wdnoQPQ2IkA8Jy4Sl9QI6qUDKb1OzTTLd7IQRr+LxQ==" hashValue="q/ZUGx9Eku7lKNoo/54bZyC9lN20mGz+nKzDoP7JqHCqCItjLVrrUAuw/dyFSUjE/kDuMjjxUCtG+qaO+vv5MA==" algorithmName="SHA-512" password="CC35"/>
  <autoFilter ref="C86:K21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997013211"/>
    <hyperlink ref="F95" r:id="rId2" display="https://podminky.urs.cz/item/CS_URS_2025_02/997013501"/>
    <hyperlink ref="F98" r:id="rId3" display="https://podminky.urs.cz/item/CS_URS_2025_02/997013509"/>
    <hyperlink ref="F102" r:id="rId4" display="https://podminky.urs.cz/item/CS_URS_2025_02/997013635"/>
    <hyperlink ref="F107" r:id="rId5" display="https://podminky.urs.cz/item/CS_URS_2025_02/721171912"/>
    <hyperlink ref="F110" r:id="rId6" display="https://podminky.urs.cz/item/CS_URS_2025_02/721174041"/>
    <hyperlink ref="F113" r:id="rId7" display="https://podminky.urs.cz/item/CS_URS_2025_02/721174042"/>
    <hyperlink ref="F116" r:id="rId8" display="https://podminky.urs.cz/item/CS_URS_2025_02/721194103"/>
    <hyperlink ref="F119" r:id="rId9" display="https://podminky.urs.cz/item/CS_URS_2025_02/721290111"/>
    <hyperlink ref="F122" r:id="rId10" display="https://podminky.urs.cz/item/CS_URS_2025_02/998721311"/>
    <hyperlink ref="F126" r:id="rId11" display="https://podminky.urs.cz/item/CS_URS_2025_02/722171932"/>
    <hyperlink ref="F132" r:id="rId12" display="https://podminky.urs.cz/item/CS_URS_2025_02/722174002"/>
    <hyperlink ref="F135" r:id="rId13" display="https://podminky.urs.cz/item/CS_URS_2025_02/722181211"/>
    <hyperlink ref="F138" r:id="rId14" display="https://podminky.urs.cz/item/CS_URS_2025_02/722190401"/>
    <hyperlink ref="F141" r:id="rId15" display="https://podminky.urs.cz/item/CS_URS_2025_02/722190901"/>
    <hyperlink ref="F144" r:id="rId16" display="https://podminky.urs.cz/item/CS_URS_2025_02/722220231"/>
    <hyperlink ref="F147" r:id="rId17" display="https://podminky.urs.cz/item/CS_URS_2025_02/722231072"/>
    <hyperlink ref="F150" r:id="rId18" display="https://podminky.urs.cz/item/CS_URS_2025_02/722232043"/>
    <hyperlink ref="F153" r:id="rId19" display="https://podminky.urs.cz/item/CS_URS_2025_02/722234264"/>
    <hyperlink ref="F156" r:id="rId20" display="https://podminky.urs.cz/item/CS_URS_2025_02/722239101"/>
    <hyperlink ref="F159" r:id="rId21" display="https://podminky.urs.cz/item/CS_URS_2025_02/722290246"/>
    <hyperlink ref="F162" r:id="rId22" display="https://podminky.urs.cz/item/CS_URS_2025_02/998722311"/>
    <hyperlink ref="F166" r:id="rId23" display="https://podminky.urs.cz/item/CS_URS_2025_02/723120804"/>
    <hyperlink ref="F169" r:id="rId24" display="https://podminky.urs.cz/item/CS_URS_2025_02/723120805"/>
    <hyperlink ref="F172" r:id="rId25" display="https://podminky.urs.cz/item/CS_URS_2025_02/723150424"/>
    <hyperlink ref="F175" r:id="rId26" display="https://podminky.urs.cz/item/CS_URS_2025_02/723150425"/>
    <hyperlink ref="F178" r:id="rId27" display="https://podminky.urs.cz/item/CS_URS_2025_02/723190253"/>
    <hyperlink ref="F181" r:id="rId28" display="https://podminky.urs.cz/item/CS_URS_2025_02/723190901"/>
    <hyperlink ref="F184" r:id="rId29" display="https://podminky.urs.cz/item/CS_URS_2025_02/723190907"/>
    <hyperlink ref="F187" r:id="rId30" display="https://podminky.urs.cz/item/CS_URS_2025_02/723190909"/>
    <hyperlink ref="F190" r:id="rId31" display="https://podminky.urs.cz/item/CS_URS_2025_02/723231164"/>
    <hyperlink ref="F193" r:id="rId32" display="https://podminky.urs.cz/item/CS_URS_2025_02/723233003"/>
    <hyperlink ref="F196" r:id="rId33" display="https://podminky.urs.cz/item/CS_URS_2025_02/998723311"/>
    <hyperlink ref="F202" r:id="rId34" display="https://podminky.urs.cz/item/CS_URS_2025_02/998724311"/>
    <hyperlink ref="F206" r:id="rId35" display="https://podminky.urs.cz/item/CS_URS_2025_02/HZS2211"/>
    <hyperlink ref="F211" r:id="rId36" display="https://podminky.urs.cz/item/CS_URS_2025_02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Karlovy Vary - restaurace Diana - výměna kotlů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375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ROUND((SUM(BE91:BE307)),  2)</f>
        <v>0</v>
      </c>
      <c r="G33" s="40"/>
      <c r="H33" s="40"/>
      <c r="I33" s="150">
        <v>0.20999999999999999</v>
      </c>
      <c r="J33" s="149">
        <f>ROUND(((SUM(BE91:BE307))*I33),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ROUND((SUM(BF91:BF307)),  2)</f>
        <v>0</v>
      </c>
      <c r="G34" s="40"/>
      <c r="H34" s="40"/>
      <c r="I34" s="150">
        <v>0.12</v>
      </c>
      <c r="J34" s="149">
        <f>ROUND(((SUM(BF91:BF307))*I34),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ROUND((SUM(BG91:BG307)),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ROUND((SUM(BH91:BH307)),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ROUND((SUM(BI91:BI307)),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Karlovy Vary - restaurace Diana - výměna kotlů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restaurace Diana, Karlovy Vary</v>
      </c>
      <c r="G52" s="42"/>
      <c r="H52" s="42"/>
      <c r="I52" s="34" t="s">
        <v>23</v>
      </c>
      <c r="J52" s="74" t="str">
        <f>IF(J12="","",J12)</f>
        <v>10. 10. 2025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>ALFA-projekt, proj. a inž.kancelář s.r.o., J.Seidl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376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101</v>
      </c>
      <c r="E63" s="170"/>
      <c r="F63" s="170"/>
      <c r="G63" s="170"/>
      <c r="H63" s="170"/>
      <c r="I63" s="170"/>
      <c r="J63" s="171">
        <f>J111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377</v>
      </c>
      <c r="E64" s="176"/>
      <c r="F64" s="176"/>
      <c r="G64" s="176"/>
      <c r="H64" s="176"/>
      <c r="I64" s="176"/>
      <c r="J64" s="177">
        <f>J112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J144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378</v>
      </c>
      <c r="E66" s="176"/>
      <c r="F66" s="176"/>
      <c r="G66" s="176"/>
      <c r="H66" s="176"/>
      <c r="I66" s="176"/>
      <c r="J66" s="177">
        <f>J154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379</v>
      </c>
      <c r="E67" s="176"/>
      <c r="F67" s="176"/>
      <c r="G67" s="176"/>
      <c r="H67" s="176"/>
      <c r="I67" s="176"/>
      <c r="J67" s="177">
        <f>J171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380</v>
      </c>
      <c r="E68" s="176"/>
      <c r="F68" s="176"/>
      <c r="G68" s="176"/>
      <c r="H68" s="176"/>
      <c r="I68" s="176"/>
      <c r="J68" s="177">
        <f>J192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381</v>
      </c>
      <c r="E69" s="176"/>
      <c r="F69" s="176"/>
      <c r="G69" s="176"/>
      <c r="H69" s="176"/>
      <c r="I69" s="176"/>
      <c r="J69" s="177">
        <f>J229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382</v>
      </c>
      <c r="E70" s="176"/>
      <c r="F70" s="176"/>
      <c r="G70" s="176"/>
      <c r="H70" s="176"/>
      <c r="I70" s="176"/>
      <c r="J70" s="177">
        <f>J288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106</v>
      </c>
      <c r="E71" s="170"/>
      <c r="F71" s="170"/>
      <c r="G71" s="170"/>
      <c r="H71" s="170"/>
      <c r="I71" s="170"/>
      <c r="J71" s="171">
        <f>J297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107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Karlovy Vary - restaurace Diana - výměna kotlů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93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02 - Vytápění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restaurace Diana, Karlovy Vary</v>
      </c>
      <c r="G85" s="42"/>
      <c r="H85" s="42"/>
      <c r="I85" s="34" t="s">
        <v>23</v>
      </c>
      <c r="J85" s="74" t="str">
        <f>IF(J12="","",J12)</f>
        <v>10. 10. 2025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E15</f>
        <v>Dopravní podnik Karlovy Vary, a.s.</v>
      </c>
      <c r="G87" s="42"/>
      <c r="H87" s="42"/>
      <c r="I87" s="34" t="s">
        <v>31</v>
      </c>
      <c r="J87" s="38" t="str">
        <f>E21</f>
        <v>ALFA-projekt, proj. a inž.kancelář s.r.o., J.Seidl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>Bc. Martin Frous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108</v>
      </c>
      <c r="D90" s="182" t="s">
        <v>57</v>
      </c>
      <c r="E90" s="182" t="s">
        <v>53</v>
      </c>
      <c r="F90" s="182" t="s">
        <v>54</v>
      </c>
      <c r="G90" s="182" t="s">
        <v>109</v>
      </c>
      <c r="H90" s="182" t="s">
        <v>110</v>
      </c>
      <c r="I90" s="182" t="s">
        <v>111</v>
      </c>
      <c r="J90" s="182" t="s">
        <v>97</v>
      </c>
      <c r="K90" s="183" t="s">
        <v>112</v>
      </c>
      <c r="L90" s="184"/>
      <c r="M90" s="94" t="s">
        <v>19</v>
      </c>
      <c r="N90" s="95" t="s">
        <v>42</v>
      </c>
      <c r="O90" s="95" t="s">
        <v>113</v>
      </c>
      <c r="P90" s="95" t="s">
        <v>114</v>
      </c>
      <c r="Q90" s="95" t="s">
        <v>115</v>
      </c>
      <c r="R90" s="95" t="s">
        <v>116</v>
      </c>
      <c r="S90" s="95" t="s">
        <v>117</v>
      </c>
      <c r="T90" s="96" t="s">
        <v>118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119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P92+P111+P297</f>
        <v>0</v>
      </c>
      <c r="Q91" s="98"/>
      <c r="R91" s="187">
        <f>R92+R111+R297</f>
        <v>0.27744399999999997</v>
      </c>
      <c r="S91" s="98"/>
      <c r="T91" s="188">
        <f>T92+T111+T297</f>
        <v>1.1360500000000002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98</v>
      </c>
      <c r="BK91" s="189">
        <f>BK92+BK111+BK297</f>
        <v>0</v>
      </c>
    </row>
    <row r="92" s="12" customFormat="1" ht="25.92" customHeight="1">
      <c r="A92" s="12"/>
      <c r="B92" s="190"/>
      <c r="C92" s="191"/>
      <c r="D92" s="192" t="s">
        <v>71</v>
      </c>
      <c r="E92" s="193" t="s">
        <v>120</v>
      </c>
      <c r="F92" s="193" t="s">
        <v>121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P93+P97</f>
        <v>0</v>
      </c>
      <c r="Q92" s="198"/>
      <c r="R92" s="199">
        <f>R93+R97</f>
        <v>0.0028400000000000001</v>
      </c>
      <c r="S92" s="198"/>
      <c r="T92" s="200">
        <f>T93+T97</f>
        <v>0.058000000000000003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72</v>
      </c>
      <c r="AY92" s="201" t="s">
        <v>122</v>
      </c>
      <c r="BK92" s="203">
        <f>BK93+BK97</f>
        <v>0</v>
      </c>
    </row>
    <row r="93" s="12" customFormat="1" ht="22.8" customHeight="1">
      <c r="A93" s="12"/>
      <c r="B93" s="190"/>
      <c r="C93" s="191"/>
      <c r="D93" s="192" t="s">
        <v>71</v>
      </c>
      <c r="E93" s="204" t="s">
        <v>185</v>
      </c>
      <c r="F93" s="204" t="s">
        <v>383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SUM(P94:P96)</f>
        <v>0</v>
      </c>
      <c r="Q93" s="198"/>
      <c r="R93" s="199">
        <f>SUM(R94:R96)</f>
        <v>0.0028400000000000001</v>
      </c>
      <c r="S93" s="198"/>
      <c r="T93" s="200">
        <f>SUM(T94:T96)</f>
        <v>0.058000000000000003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80</v>
      </c>
      <c r="AY93" s="201" t="s">
        <v>122</v>
      </c>
      <c r="BK93" s="203">
        <f>SUM(BK94:BK96)</f>
        <v>0</v>
      </c>
    </row>
    <row r="94" s="2" customFormat="1" ht="24.15" customHeight="1">
      <c r="A94" s="40"/>
      <c r="B94" s="41"/>
      <c r="C94" s="206" t="s">
        <v>80</v>
      </c>
      <c r="D94" s="206" t="s">
        <v>125</v>
      </c>
      <c r="E94" s="207" t="s">
        <v>384</v>
      </c>
      <c r="F94" s="208" t="s">
        <v>385</v>
      </c>
      <c r="G94" s="209" t="s">
        <v>169</v>
      </c>
      <c r="H94" s="210">
        <v>2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0.00142</v>
      </c>
      <c r="R94" s="215">
        <f>Q94*H94</f>
        <v>0.0028400000000000001</v>
      </c>
      <c r="S94" s="215">
        <v>0.029000000000000001</v>
      </c>
      <c r="T94" s="216">
        <f>S94*H94</f>
        <v>0.058000000000000003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82</v>
      </c>
      <c r="AY94" s="19" t="s">
        <v>122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130</v>
      </c>
      <c r="BM94" s="217" t="s">
        <v>386</v>
      </c>
    </row>
    <row r="95" s="2" customFormat="1">
      <c r="A95" s="40"/>
      <c r="B95" s="41"/>
      <c r="C95" s="42"/>
      <c r="D95" s="219" t="s">
        <v>132</v>
      </c>
      <c r="E95" s="42"/>
      <c r="F95" s="220" t="s">
        <v>387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82</v>
      </c>
    </row>
    <row r="96" s="2" customFormat="1">
      <c r="A96" s="40"/>
      <c r="B96" s="41"/>
      <c r="C96" s="42"/>
      <c r="D96" s="224" t="s">
        <v>134</v>
      </c>
      <c r="E96" s="42"/>
      <c r="F96" s="225" t="s">
        <v>388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134</v>
      </c>
      <c r="AU96" s="19" t="s">
        <v>82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123</v>
      </c>
      <c r="F97" s="204" t="s">
        <v>124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SUM(P98:P110)</f>
        <v>0</v>
      </c>
      <c r="Q97" s="198"/>
      <c r="R97" s="199">
        <f>SUM(R98:R110)</f>
        <v>0</v>
      </c>
      <c r="S97" s="198"/>
      <c r="T97" s="200">
        <f>SUM(T98:T110)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80</v>
      </c>
      <c r="AY97" s="201" t="s">
        <v>122</v>
      </c>
      <c r="BK97" s="203">
        <f>SUM(BK98:BK110)</f>
        <v>0</v>
      </c>
    </row>
    <row r="98" s="2" customFormat="1" ht="24.15" customHeight="1">
      <c r="A98" s="40"/>
      <c r="B98" s="41"/>
      <c r="C98" s="206" t="s">
        <v>82</v>
      </c>
      <c r="D98" s="206" t="s">
        <v>125</v>
      </c>
      <c r="E98" s="207" t="s">
        <v>126</v>
      </c>
      <c r="F98" s="208" t="s">
        <v>127</v>
      </c>
      <c r="G98" s="209" t="s">
        <v>128</v>
      </c>
      <c r="H98" s="210">
        <v>1.1359999999999999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130</v>
      </c>
      <c r="AT98" s="217" t="s">
        <v>125</v>
      </c>
      <c r="AU98" s="217" t="s">
        <v>82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130</v>
      </c>
      <c r="BM98" s="217" t="s">
        <v>389</v>
      </c>
    </row>
    <row r="99" s="2" customFormat="1">
      <c r="A99" s="40"/>
      <c r="B99" s="41"/>
      <c r="C99" s="42"/>
      <c r="D99" s="219" t="s">
        <v>132</v>
      </c>
      <c r="E99" s="42"/>
      <c r="F99" s="220" t="s">
        <v>133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2" customFormat="1">
      <c r="A100" s="40"/>
      <c r="B100" s="41"/>
      <c r="C100" s="42"/>
      <c r="D100" s="224" t="s">
        <v>134</v>
      </c>
      <c r="E100" s="42"/>
      <c r="F100" s="225" t="s">
        <v>135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134</v>
      </c>
      <c r="AU100" s="19" t="s">
        <v>82</v>
      </c>
    </row>
    <row r="101" s="2" customFormat="1" ht="24.15" customHeight="1">
      <c r="A101" s="40"/>
      <c r="B101" s="41"/>
      <c r="C101" s="206" t="s">
        <v>141</v>
      </c>
      <c r="D101" s="206" t="s">
        <v>125</v>
      </c>
      <c r="E101" s="207" t="s">
        <v>136</v>
      </c>
      <c r="F101" s="208" t="s">
        <v>137</v>
      </c>
      <c r="G101" s="209" t="s">
        <v>128</v>
      </c>
      <c r="H101" s="210">
        <v>1.1359999999999999</v>
      </c>
      <c r="I101" s="211"/>
      <c r="J101" s="212">
        <f>ROUND(I101*H101,2)</f>
        <v>0</v>
      </c>
      <c r="K101" s="208" t="s">
        <v>129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130</v>
      </c>
      <c r="AT101" s="217" t="s">
        <v>125</v>
      </c>
      <c r="AU101" s="217" t="s">
        <v>82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130</v>
      </c>
      <c r="BM101" s="217" t="s">
        <v>390</v>
      </c>
    </row>
    <row r="102" s="2" customFormat="1">
      <c r="A102" s="40"/>
      <c r="B102" s="41"/>
      <c r="C102" s="42"/>
      <c r="D102" s="219" t="s">
        <v>132</v>
      </c>
      <c r="E102" s="42"/>
      <c r="F102" s="220" t="s">
        <v>139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2" customFormat="1">
      <c r="A103" s="40"/>
      <c r="B103" s="41"/>
      <c r="C103" s="42"/>
      <c r="D103" s="224" t="s">
        <v>134</v>
      </c>
      <c r="E103" s="42"/>
      <c r="F103" s="225" t="s">
        <v>140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134</v>
      </c>
      <c r="AU103" s="19" t="s">
        <v>82</v>
      </c>
    </row>
    <row r="104" s="2" customFormat="1" ht="24.15" customHeight="1">
      <c r="A104" s="40"/>
      <c r="B104" s="41"/>
      <c r="C104" s="206" t="s">
        <v>130</v>
      </c>
      <c r="D104" s="206" t="s">
        <v>125</v>
      </c>
      <c r="E104" s="207" t="s">
        <v>142</v>
      </c>
      <c r="F104" s="208" t="s">
        <v>143</v>
      </c>
      <c r="G104" s="209" t="s">
        <v>128</v>
      </c>
      <c r="H104" s="210">
        <v>32.944000000000003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125</v>
      </c>
      <c r="AU104" s="217" t="s">
        <v>82</v>
      </c>
      <c r="AY104" s="19" t="s">
        <v>122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130</v>
      </c>
      <c r="BM104" s="217" t="s">
        <v>391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145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82</v>
      </c>
    </row>
    <row r="106" s="2" customFormat="1">
      <c r="A106" s="40"/>
      <c r="B106" s="41"/>
      <c r="C106" s="42"/>
      <c r="D106" s="224" t="s">
        <v>134</v>
      </c>
      <c r="E106" s="42"/>
      <c r="F106" s="225" t="s">
        <v>146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134</v>
      </c>
      <c r="AU106" s="19" t="s">
        <v>82</v>
      </c>
    </row>
    <row r="107" s="13" customFormat="1">
      <c r="A107" s="13"/>
      <c r="B107" s="226"/>
      <c r="C107" s="227"/>
      <c r="D107" s="219" t="s">
        <v>147</v>
      </c>
      <c r="E107" s="228" t="s">
        <v>19</v>
      </c>
      <c r="F107" s="229" t="s">
        <v>392</v>
      </c>
      <c r="G107" s="227"/>
      <c r="H107" s="230">
        <v>32.944000000000003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147</v>
      </c>
      <c r="AU107" s="236" t="s">
        <v>82</v>
      </c>
      <c r="AV107" s="13" t="s">
        <v>82</v>
      </c>
      <c r="AW107" s="13" t="s">
        <v>33</v>
      </c>
      <c r="AX107" s="13" t="s">
        <v>80</v>
      </c>
      <c r="AY107" s="236" t="s">
        <v>122</v>
      </c>
    </row>
    <row r="108" s="2" customFormat="1" ht="24.15" customHeight="1">
      <c r="A108" s="40"/>
      <c r="B108" s="41"/>
      <c r="C108" s="206" t="s">
        <v>158</v>
      </c>
      <c r="D108" s="206" t="s">
        <v>125</v>
      </c>
      <c r="E108" s="207" t="s">
        <v>149</v>
      </c>
      <c r="F108" s="208" t="s">
        <v>150</v>
      </c>
      <c r="G108" s="209" t="s">
        <v>128</v>
      </c>
      <c r="H108" s="210">
        <v>1.1359999999999999</v>
      </c>
      <c r="I108" s="211"/>
      <c r="J108" s="212">
        <f>ROUND(I108*H108,2)</f>
        <v>0</v>
      </c>
      <c r="K108" s="208" t="s">
        <v>129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130</v>
      </c>
      <c r="AT108" s="217" t="s">
        <v>125</v>
      </c>
      <c r="AU108" s="217" t="s">
        <v>82</v>
      </c>
      <c r="AY108" s="19" t="s">
        <v>122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130</v>
      </c>
      <c r="BM108" s="217" t="s">
        <v>393</v>
      </c>
    </row>
    <row r="109" s="2" customFormat="1">
      <c r="A109" s="40"/>
      <c r="B109" s="41"/>
      <c r="C109" s="42"/>
      <c r="D109" s="219" t="s">
        <v>132</v>
      </c>
      <c r="E109" s="42"/>
      <c r="F109" s="220" t="s">
        <v>152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82</v>
      </c>
    </row>
    <row r="110" s="2" customFormat="1">
      <c r="A110" s="40"/>
      <c r="B110" s="41"/>
      <c r="C110" s="42"/>
      <c r="D110" s="224" t="s">
        <v>134</v>
      </c>
      <c r="E110" s="42"/>
      <c r="F110" s="225" t="s">
        <v>153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134</v>
      </c>
      <c r="AU110" s="19" t="s">
        <v>82</v>
      </c>
    </row>
    <row r="111" s="12" customFormat="1" ht="25.92" customHeight="1">
      <c r="A111" s="12"/>
      <c r="B111" s="190"/>
      <c r="C111" s="191"/>
      <c r="D111" s="192" t="s">
        <v>71</v>
      </c>
      <c r="E111" s="193" t="s">
        <v>154</v>
      </c>
      <c r="F111" s="193" t="s">
        <v>155</v>
      </c>
      <c r="G111" s="191"/>
      <c r="H111" s="191"/>
      <c r="I111" s="194"/>
      <c r="J111" s="195">
        <f>BK111</f>
        <v>0</v>
      </c>
      <c r="K111" s="191"/>
      <c r="L111" s="196"/>
      <c r="M111" s="197"/>
      <c r="N111" s="198"/>
      <c r="O111" s="198"/>
      <c r="P111" s="199">
        <f>P112+P144+P154+P171+P192+P229+P288</f>
        <v>0</v>
      </c>
      <c r="Q111" s="198"/>
      <c r="R111" s="199">
        <f>R112+R144+R154+R171+R192+R229+R288</f>
        <v>0.27460399999999996</v>
      </c>
      <c r="S111" s="198"/>
      <c r="T111" s="200">
        <f>T112+T144+T154+T171+T192+T229+T288</f>
        <v>1.0780500000000002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82</v>
      </c>
      <c r="AT111" s="202" t="s">
        <v>71</v>
      </c>
      <c r="AU111" s="202" t="s">
        <v>72</v>
      </c>
      <c r="AY111" s="201" t="s">
        <v>122</v>
      </c>
      <c r="BK111" s="203">
        <f>BK112+BK144+BK154+BK171+BK192+BK229+BK288</f>
        <v>0</v>
      </c>
    </row>
    <row r="112" s="12" customFormat="1" ht="22.8" customHeight="1">
      <c r="A112" s="12"/>
      <c r="B112" s="190"/>
      <c r="C112" s="191"/>
      <c r="D112" s="192" t="s">
        <v>71</v>
      </c>
      <c r="E112" s="204" t="s">
        <v>394</v>
      </c>
      <c r="F112" s="204" t="s">
        <v>395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SUM(P113:P143)</f>
        <v>0</v>
      </c>
      <c r="Q112" s="198"/>
      <c r="R112" s="199">
        <f>SUM(R113:R143)</f>
        <v>0.068753999999999996</v>
      </c>
      <c r="S112" s="198"/>
      <c r="T112" s="200">
        <f>SUM(T113:T143)</f>
        <v>0.079899999999999999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82</v>
      </c>
      <c r="AT112" s="202" t="s">
        <v>71</v>
      </c>
      <c r="AU112" s="202" t="s">
        <v>80</v>
      </c>
      <c r="AY112" s="201" t="s">
        <v>122</v>
      </c>
      <c r="BK112" s="203">
        <f>SUM(BK113:BK143)</f>
        <v>0</v>
      </c>
    </row>
    <row r="113" s="2" customFormat="1" ht="33" customHeight="1">
      <c r="A113" s="40"/>
      <c r="B113" s="41"/>
      <c r="C113" s="206" t="s">
        <v>166</v>
      </c>
      <c r="D113" s="206" t="s">
        <v>125</v>
      </c>
      <c r="E113" s="207" t="s">
        <v>396</v>
      </c>
      <c r="F113" s="208" t="s">
        <v>397</v>
      </c>
      <c r="G113" s="209" t="s">
        <v>169</v>
      </c>
      <c r="H113" s="210">
        <v>9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0.0055799999999999999</v>
      </c>
      <c r="T113" s="216">
        <f>S113*H113</f>
        <v>0.050220000000000001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162</v>
      </c>
      <c r="AT113" s="217" t="s">
        <v>125</v>
      </c>
      <c r="AU113" s="217" t="s">
        <v>82</v>
      </c>
      <c r="AY113" s="19" t="s">
        <v>122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162</v>
      </c>
      <c r="BM113" s="217" t="s">
        <v>398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399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82</v>
      </c>
    </row>
    <row r="115" s="2" customFormat="1">
      <c r="A115" s="40"/>
      <c r="B115" s="41"/>
      <c r="C115" s="42"/>
      <c r="D115" s="224" t="s">
        <v>134</v>
      </c>
      <c r="E115" s="42"/>
      <c r="F115" s="225" t="s">
        <v>400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82</v>
      </c>
    </row>
    <row r="116" s="2" customFormat="1" ht="24.15" customHeight="1">
      <c r="A116" s="40"/>
      <c r="B116" s="41"/>
      <c r="C116" s="206" t="s">
        <v>173</v>
      </c>
      <c r="D116" s="206" t="s">
        <v>125</v>
      </c>
      <c r="E116" s="207" t="s">
        <v>401</v>
      </c>
      <c r="F116" s="208" t="s">
        <v>402</v>
      </c>
      <c r="G116" s="209" t="s">
        <v>169</v>
      </c>
      <c r="H116" s="210">
        <v>53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0.00055999999999999995</v>
      </c>
      <c r="T116" s="216">
        <f>S116*H116</f>
        <v>0.029679999999999998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162</v>
      </c>
      <c r="AT116" s="217" t="s">
        <v>125</v>
      </c>
      <c r="AU116" s="217" t="s">
        <v>82</v>
      </c>
      <c r="AY116" s="19" t="s">
        <v>122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162</v>
      </c>
      <c r="BM116" s="217" t="s">
        <v>403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404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82</v>
      </c>
    </row>
    <row r="118" s="2" customFormat="1">
      <c r="A118" s="40"/>
      <c r="B118" s="41"/>
      <c r="C118" s="42"/>
      <c r="D118" s="224" t="s">
        <v>134</v>
      </c>
      <c r="E118" s="42"/>
      <c r="F118" s="225" t="s">
        <v>405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82</v>
      </c>
    </row>
    <row r="119" s="2" customFormat="1" ht="33" customHeight="1">
      <c r="A119" s="40"/>
      <c r="B119" s="41"/>
      <c r="C119" s="206" t="s">
        <v>179</v>
      </c>
      <c r="D119" s="206" t="s">
        <v>125</v>
      </c>
      <c r="E119" s="207" t="s">
        <v>406</v>
      </c>
      <c r="F119" s="208" t="s">
        <v>407</v>
      </c>
      <c r="G119" s="209" t="s">
        <v>169</v>
      </c>
      <c r="H119" s="210">
        <v>48</v>
      </c>
      <c r="I119" s="211"/>
      <c r="J119" s="212">
        <f>ROUND(I119*H119,2)</f>
        <v>0</v>
      </c>
      <c r="K119" s="208" t="s">
        <v>129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0.00019000000000000001</v>
      </c>
      <c r="R119" s="215">
        <f>Q119*H119</f>
        <v>0.0091199999999999996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162</v>
      </c>
      <c r="AT119" s="217" t="s">
        <v>125</v>
      </c>
      <c r="AU119" s="217" t="s">
        <v>82</v>
      </c>
      <c r="AY119" s="19" t="s">
        <v>122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162</v>
      </c>
      <c r="BM119" s="217" t="s">
        <v>408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409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82</v>
      </c>
    </row>
    <row r="121" s="2" customFormat="1">
      <c r="A121" s="40"/>
      <c r="B121" s="41"/>
      <c r="C121" s="42"/>
      <c r="D121" s="224" t="s">
        <v>134</v>
      </c>
      <c r="E121" s="42"/>
      <c r="F121" s="225" t="s">
        <v>410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134</v>
      </c>
      <c r="AU121" s="19" t="s">
        <v>82</v>
      </c>
    </row>
    <row r="122" s="13" customFormat="1">
      <c r="A122" s="13"/>
      <c r="B122" s="226"/>
      <c r="C122" s="227"/>
      <c r="D122" s="219" t="s">
        <v>147</v>
      </c>
      <c r="E122" s="228" t="s">
        <v>19</v>
      </c>
      <c r="F122" s="229" t="s">
        <v>411</v>
      </c>
      <c r="G122" s="227"/>
      <c r="H122" s="230">
        <v>48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147</v>
      </c>
      <c r="AU122" s="236" t="s">
        <v>82</v>
      </c>
      <c r="AV122" s="13" t="s">
        <v>82</v>
      </c>
      <c r="AW122" s="13" t="s">
        <v>33</v>
      </c>
      <c r="AX122" s="13" t="s">
        <v>72</v>
      </c>
      <c r="AY122" s="236" t="s">
        <v>122</v>
      </c>
    </row>
    <row r="123" s="15" customFormat="1">
      <c r="A123" s="15"/>
      <c r="B123" s="261"/>
      <c r="C123" s="262"/>
      <c r="D123" s="219" t="s">
        <v>147</v>
      </c>
      <c r="E123" s="263" t="s">
        <v>19</v>
      </c>
      <c r="F123" s="264" t="s">
        <v>412</v>
      </c>
      <c r="G123" s="262"/>
      <c r="H123" s="265">
        <v>48</v>
      </c>
      <c r="I123" s="266"/>
      <c r="J123" s="262"/>
      <c r="K123" s="262"/>
      <c r="L123" s="267"/>
      <c r="M123" s="268"/>
      <c r="N123" s="269"/>
      <c r="O123" s="269"/>
      <c r="P123" s="269"/>
      <c r="Q123" s="269"/>
      <c r="R123" s="269"/>
      <c r="S123" s="269"/>
      <c r="T123" s="270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1" t="s">
        <v>147</v>
      </c>
      <c r="AU123" s="271" t="s">
        <v>82</v>
      </c>
      <c r="AV123" s="15" t="s">
        <v>130</v>
      </c>
      <c r="AW123" s="15" t="s">
        <v>33</v>
      </c>
      <c r="AX123" s="15" t="s">
        <v>80</v>
      </c>
      <c r="AY123" s="271" t="s">
        <v>122</v>
      </c>
    </row>
    <row r="124" s="2" customFormat="1" ht="24.15" customHeight="1">
      <c r="A124" s="40"/>
      <c r="B124" s="41"/>
      <c r="C124" s="238" t="s">
        <v>185</v>
      </c>
      <c r="D124" s="238" t="s">
        <v>206</v>
      </c>
      <c r="E124" s="239" t="s">
        <v>413</v>
      </c>
      <c r="F124" s="240" t="s">
        <v>414</v>
      </c>
      <c r="G124" s="241" t="s">
        <v>169</v>
      </c>
      <c r="H124" s="242">
        <v>35.700000000000003</v>
      </c>
      <c r="I124" s="243"/>
      <c r="J124" s="244">
        <f>ROUND(I124*H124,2)</f>
        <v>0</v>
      </c>
      <c r="K124" s="240" t="s">
        <v>129</v>
      </c>
      <c r="L124" s="245"/>
      <c r="M124" s="246" t="s">
        <v>19</v>
      </c>
      <c r="N124" s="247" t="s">
        <v>43</v>
      </c>
      <c r="O124" s="86"/>
      <c r="P124" s="215">
        <f>O124*H124</f>
        <v>0</v>
      </c>
      <c r="Q124" s="215">
        <v>0.00059000000000000003</v>
      </c>
      <c r="R124" s="215">
        <f>Q124*H124</f>
        <v>0.021063000000000002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209</v>
      </c>
      <c r="AT124" s="217" t="s">
        <v>206</v>
      </c>
      <c r="AU124" s="217" t="s">
        <v>82</v>
      </c>
      <c r="AY124" s="19" t="s">
        <v>122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162</v>
      </c>
      <c r="BM124" s="217" t="s">
        <v>415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414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82</v>
      </c>
    </row>
    <row r="126" s="13" customFormat="1">
      <c r="A126" s="13"/>
      <c r="B126" s="226"/>
      <c r="C126" s="227"/>
      <c r="D126" s="219" t="s">
        <v>147</v>
      </c>
      <c r="E126" s="228" t="s">
        <v>19</v>
      </c>
      <c r="F126" s="229" t="s">
        <v>337</v>
      </c>
      <c r="G126" s="227"/>
      <c r="H126" s="230">
        <v>34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147</v>
      </c>
      <c r="AU126" s="236" t="s">
        <v>82</v>
      </c>
      <c r="AV126" s="13" t="s">
        <v>82</v>
      </c>
      <c r="AW126" s="13" t="s">
        <v>33</v>
      </c>
      <c r="AX126" s="13" t="s">
        <v>80</v>
      </c>
      <c r="AY126" s="236" t="s">
        <v>122</v>
      </c>
    </row>
    <row r="127" s="13" customFormat="1">
      <c r="A127" s="13"/>
      <c r="B127" s="226"/>
      <c r="C127" s="227"/>
      <c r="D127" s="219" t="s">
        <v>147</v>
      </c>
      <c r="E127" s="227"/>
      <c r="F127" s="229" t="s">
        <v>416</v>
      </c>
      <c r="G127" s="227"/>
      <c r="H127" s="230">
        <v>35.700000000000003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147</v>
      </c>
      <c r="AU127" s="236" t="s">
        <v>82</v>
      </c>
      <c r="AV127" s="13" t="s">
        <v>82</v>
      </c>
      <c r="AW127" s="13" t="s">
        <v>4</v>
      </c>
      <c r="AX127" s="13" t="s">
        <v>80</v>
      </c>
      <c r="AY127" s="236" t="s">
        <v>122</v>
      </c>
    </row>
    <row r="128" s="2" customFormat="1" ht="24.15" customHeight="1">
      <c r="A128" s="40"/>
      <c r="B128" s="41"/>
      <c r="C128" s="238" t="s">
        <v>191</v>
      </c>
      <c r="D128" s="238" t="s">
        <v>206</v>
      </c>
      <c r="E128" s="239" t="s">
        <v>417</v>
      </c>
      <c r="F128" s="240" t="s">
        <v>418</v>
      </c>
      <c r="G128" s="241" t="s">
        <v>169</v>
      </c>
      <c r="H128" s="242">
        <v>14.699999999999999</v>
      </c>
      <c r="I128" s="243"/>
      <c r="J128" s="244">
        <f>ROUND(I128*H128,2)</f>
        <v>0</v>
      </c>
      <c r="K128" s="240" t="s">
        <v>129</v>
      </c>
      <c r="L128" s="245"/>
      <c r="M128" s="246" t="s">
        <v>19</v>
      </c>
      <c r="N128" s="247" t="s">
        <v>43</v>
      </c>
      <c r="O128" s="86"/>
      <c r="P128" s="215">
        <f>O128*H128</f>
        <v>0</v>
      </c>
      <c r="Q128" s="215">
        <v>0.00092000000000000003</v>
      </c>
      <c r="R128" s="215">
        <f>Q128*H128</f>
        <v>0.013524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209</v>
      </c>
      <c r="AT128" s="217" t="s">
        <v>206</v>
      </c>
      <c r="AU128" s="217" t="s">
        <v>82</v>
      </c>
      <c r="AY128" s="19" t="s">
        <v>122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162</v>
      </c>
      <c r="BM128" s="217" t="s">
        <v>419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418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82</v>
      </c>
    </row>
    <row r="130" s="13" customFormat="1">
      <c r="A130" s="13"/>
      <c r="B130" s="226"/>
      <c r="C130" s="227"/>
      <c r="D130" s="219" t="s">
        <v>147</v>
      </c>
      <c r="E130" s="228" t="s">
        <v>19</v>
      </c>
      <c r="F130" s="229" t="s">
        <v>218</v>
      </c>
      <c r="G130" s="227"/>
      <c r="H130" s="230">
        <v>14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147</v>
      </c>
      <c r="AU130" s="236" t="s">
        <v>82</v>
      </c>
      <c r="AV130" s="13" t="s">
        <v>82</v>
      </c>
      <c r="AW130" s="13" t="s">
        <v>33</v>
      </c>
      <c r="AX130" s="13" t="s">
        <v>80</v>
      </c>
      <c r="AY130" s="236" t="s">
        <v>122</v>
      </c>
    </row>
    <row r="131" s="13" customFormat="1">
      <c r="A131" s="13"/>
      <c r="B131" s="226"/>
      <c r="C131" s="227"/>
      <c r="D131" s="219" t="s">
        <v>147</v>
      </c>
      <c r="E131" s="227"/>
      <c r="F131" s="229" t="s">
        <v>420</v>
      </c>
      <c r="G131" s="227"/>
      <c r="H131" s="230">
        <v>14.699999999999999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147</v>
      </c>
      <c r="AU131" s="236" t="s">
        <v>82</v>
      </c>
      <c r="AV131" s="13" t="s">
        <v>82</v>
      </c>
      <c r="AW131" s="13" t="s">
        <v>4</v>
      </c>
      <c r="AX131" s="13" t="s">
        <v>80</v>
      </c>
      <c r="AY131" s="236" t="s">
        <v>122</v>
      </c>
    </row>
    <row r="132" s="2" customFormat="1" ht="33" customHeight="1">
      <c r="A132" s="40"/>
      <c r="B132" s="41"/>
      <c r="C132" s="206" t="s">
        <v>200</v>
      </c>
      <c r="D132" s="206" t="s">
        <v>125</v>
      </c>
      <c r="E132" s="207" t="s">
        <v>421</v>
      </c>
      <c r="F132" s="208" t="s">
        <v>422</v>
      </c>
      <c r="G132" s="209" t="s">
        <v>169</v>
      </c>
      <c r="H132" s="210">
        <v>18</v>
      </c>
      <c r="I132" s="211"/>
      <c r="J132" s="212">
        <f>ROUND(I132*H132,2)</f>
        <v>0</v>
      </c>
      <c r="K132" s="208" t="s">
        <v>129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0.00027</v>
      </c>
      <c r="R132" s="215">
        <f>Q132*H132</f>
        <v>0.0048599999999999997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162</v>
      </c>
      <c r="AT132" s="217" t="s">
        <v>125</v>
      </c>
      <c r="AU132" s="217" t="s">
        <v>82</v>
      </c>
      <c r="AY132" s="19" t="s">
        <v>122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162</v>
      </c>
      <c r="BM132" s="217" t="s">
        <v>423</v>
      </c>
    </row>
    <row r="133" s="2" customFormat="1">
      <c r="A133" s="40"/>
      <c r="B133" s="41"/>
      <c r="C133" s="42"/>
      <c r="D133" s="219" t="s">
        <v>132</v>
      </c>
      <c r="E133" s="42"/>
      <c r="F133" s="220" t="s">
        <v>424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82</v>
      </c>
    </row>
    <row r="134" s="2" customFormat="1">
      <c r="A134" s="40"/>
      <c r="B134" s="41"/>
      <c r="C134" s="42"/>
      <c r="D134" s="224" t="s">
        <v>134</v>
      </c>
      <c r="E134" s="42"/>
      <c r="F134" s="225" t="s">
        <v>425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134</v>
      </c>
      <c r="AU134" s="19" t="s">
        <v>82</v>
      </c>
    </row>
    <row r="135" s="2" customFormat="1" ht="24.15" customHeight="1">
      <c r="A135" s="40"/>
      <c r="B135" s="41"/>
      <c r="C135" s="238" t="s">
        <v>8</v>
      </c>
      <c r="D135" s="238" t="s">
        <v>206</v>
      </c>
      <c r="E135" s="239" t="s">
        <v>426</v>
      </c>
      <c r="F135" s="240" t="s">
        <v>427</v>
      </c>
      <c r="G135" s="241" t="s">
        <v>169</v>
      </c>
      <c r="H135" s="242">
        <v>18.899999999999999</v>
      </c>
      <c r="I135" s="243"/>
      <c r="J135" s="244">
        <f>ROUND(I135*H135,2)</f>
        <v>0</v>
      </c>
      <c r="K135" s="240" t="s">
        <v>129</v>
      </c>
      <c r="L135" s="245"/>
      <c r="M135" s="246" t="s">
        <v>19</v>
      </c>
      <c r="N135" s="247" t="s">
        <v>43</v>
      </c>
      <c r="O135" s="86"/>
      <c r="P135" s="215">
        <f>O135*H135</f>
        <v>0</v>
      </c>
      <c r="Q135" s="215">
        <v>0.00083000000000000001</v>
      </c>
      <c r="R135" s="215">
        <f>Q135*H135</f>
        <v>0.015687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209</v>
      </c>
      <c r="AT135" s="217" t="s">
        <v>206</v>
      </c>
      <c r="AU135" s="217" t="s">
        <v>82</v>
      </c>
      <c r="AY135" s="19" t="s">
        <v>122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162</v>
      </c>
      <c r="BM135" s="217" t="s">
        <v>428</v>
      </c>
    </row>
    <row r="136" s="2" customFormat="1">
      <c r="A136" s="40"/>
      <c r="B136" s="41"/>
      <c r="C136" s="42"/>
      <c r="D136" s="219" t="s">
        <v>132</v>
      </c>
      <c r="E136" s="42"/>
      <c r="F136" s="220" t="s">
        <v>427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132</v>
      </c>
      <c r="AU136" s="19" t="s">
        <v>82</v>
      </c>
    </row>
    <row r="137" s="13" customFormat="1">
      <c r="A137" s="13"/>
      <c r="B137" s="226"/>
      <c r="C137" s="227"/>
      <c r="D137" s="219" t="s">
        <v>147</v>
      </c>
      <c r="E137" s="228" t="s">
        <v>19</v>
      </c>
      <c r="F137" s="229" t="s">
        <v>241</v>
      </c>
      <c r="G137" s="227"/>
      <c r="H137" s="230">
        <v>18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147</v>
      </c>
      <c r="AU137" s="236" t="s">
        <v>82</v>
      </c>
      <c r="AV137" s="13" t="s">
        <v>82</v>
      </c>
      <c r="AW137" s="13" t="s">
        <v>33</v>
      </c>
      <c r="AX137" s="13" t="s">
        <v>80</v>
      </c>
      <c r="AY137" s="236" t="s">
        <v>122</v>
      </c>
    </row>
    <row r="138" s="13" customFormat="1">
      <c r="A138" s="13"/>
      <c r="B138" s="226"/>
      <c r="C138" s="227"/>
      <c r="D138" s="219" t="s">
        <v>147</v>
      </c>
      <c r="E138" s="227"/>
      <c r="F138" s="229" t="s">
        <v>429</v>
      </c>
      <c r="G138" s="227"/>
      <c r="H138" s="230">
        <v>18.899999999999999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147</v>
      </c>
      <c r="AU138" s="236" t="s">
        <v>82</v>
      </c>
      <c r="AV138" s="13" t="s">
        <v>82</v>
      </c>
      <c r="AW138" s="13" t="s">
        <v>4</v>
      </c>
      <c r="AX138" s="13" t="s">
        <v>80</v>
      </c>
      <c r="AY138" s="236" t="s">
        <v>122</v>
      </c>
    </row>
    <row r="139" s="2" customFormat="1" ht="16.5" customHeight="1">
      <c r="A139" s="40"/>
      <c r="B139" s="41"/>
      <c r="C139" s="238" t="s">
        <v>212</v>
      </c>
      <c r="D139" s="238" t="s">
        <v>206</v>
      </c>
      <c r="E139" s="239" t="s">
        <v>430</v>
      </c>
      <c r="F139" s="240" t="s">
        <v>431</v>
      </c>
      <c r="G139" s="241" t="s">
        <v>169</v>
      </c>
      <c r="H139" s="242">
        <v>50</v>
      </c>
      <c r="I139" s="243"/>
      <c r="J139" s="244">
        <f>ROUND(I139*H139,2)</f>
        <v>0</v>
      </c>
      <c r="K139" s="240" t="s">
        <v>129</v>
      </c>
      <c r="L139" s="245"/>
      <c r="M139" s="246" t="s">
        <v>19</v>
      </c>
      <c r="N139" s="247" t="s">
        <v>43</v>
      </c>
      <c r="O139" s="86"/>
      <c r="P139" s="215">
        <f>O139*H139</f>
        <v>0</v>
      </c>
      <c r="Q139" s="215">
        <v>9.0000000000000006E-05</v>
      </c>
      <c r="R139" s="215">
        <f>Q139*H139</f>
        <v>0.0045000000000000005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209</v>
      </c>
      <c r="AT139" s="217" t="s">
        <v>206</v>
      </c>
      <c r="AU139" s="217" t="s">
        <v>82</v>
      </c>
      <c r="AY139" s="19" t="s">
        <v>122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162</v>
      </c>
      <c r="BM139" s="217" t="s">
        <v>432</v>
      </c>
    </row>
    <row r="140" s="2" customFormat="1">
      <c r="A140" s="40"/>
      <c r="B140" s="41"/>
      <c r="C140" s="42"/>
      <c r="D140" s="219" t="s">
        <v>132</v>
      </c>
      <c r="E140" s="42"/>
      <c r="F140" s="220" t="s">
        <v>431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132</v>
      </c>
      <c r="AU140" s="19" t="s">
        <v>82</v>
      </c>
    </row>
    <row r="141" s="2" customFormat="1" ht="24.15" customHeight="1">
      <c r="A141" s="40"/>
      <c r="B141" s="41"/>
      <c r="C141" s="206" t="s">
        <v>218</v>
      </c>
      <c r="D141" s="206" t="s">
        <v>125</v>
      </c>
      <c r="E141" s="207" t="s">
        <v>433</v>
      </c>
      <c r="F141" s="208" t="s">
        <v>434</v>
      </c>
      <c r="G141" s="209" t="s">
        <v>194</v>
      </c>
      <c r="H141" s="237"/>
      <c r="I141" s="211"/>
      <c r="J141" s="212">
        <f>ROUND(I141*H141,2)</f>
        <v>0</v>
      </c>
      <c r="K141" s="208" t="s">
        <v>129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162</v>
      </c>
      <c r="AT141" s="217" t="s">
        <v>125</v>
      </c>
      <c r="AU141" s="217" t="s">
        <v>82</v>
      </c>
      <c r="AY141" s="19" t="s">
        <v>122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162</v>
      </c>
      <c r="BM141" s="217" t="s">
        <v>435</v>
      </c>
    </row>
    <row r="142" s="2" customFormat="1">
      <c r="A142" s="40"/>
      <c r="B142" s="41"/>
      <c r="C142" s="42"/>
      <c r="D142" s="219" t="s">
        <v>132</v>
      </c>
      <c r="E142" s="42"/>
      <c r="F142" s="220" t="s">
        <v>436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132</v>
      </c>
      <c r="AU142" s="19" t="s">
        <v>82</v>
      </c>
    </row>
    <row r="143" s="2" customFormat="1">
      <c r="A143" s="40"/>
      <c r="B143" s="41"/>
      <c r="C143" s="42"/>
      <c r="D143" s="224" t="s">
        <v>134</v>
      </c>
      <c r="E143" s="42"/>
      <c r="F143" s="225" t="s">
        <v>437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134</v>
      </c>
      <c r="AU143" s="19" t="s">
        <v>82</v>
      </c>
    </row>
    <row r="144" s="12" customFormat="1" ht="22.8" customHeight="1">
      <c r="A144" s="12"/>
      <c r="B144" s="190"/>
      <c r="C144" s="191"/>
      <c r="D144" s="192" t="s">
        <v>71</v>
      </c>
      <c r="E144" s="204" t="s">
        <v>198</v>
      </c>
      <c r="F144" s="204" t="s">
        <v>199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SUM(P145:P153)</f>
        <v>0</v>
      </c>
      <c r="Q144" s="198"/>
      <c r="R144" s="199">
        <f>SUM(R145:R153)</f>
        <v>0.0061600000000000005</v>
      </c>
      <c r="S144" s="198"/>
      <c r="T144" s="200">
        <f>SUM(T145:T153)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82</v>
      </c>
      <c r="AT144" s="202" t="s">
        <v>71</v>
      </c>
      <c r="AU144" s="202" t="s">
        <v>80</v>
      </c>
      <c r="AY144" s="201" t="s">
        <v>122</v>
      </c>
      <c r="BK144" s="203">
        <f>SUM(BK145:BK153)</f>
        <v>0</v>
      </c>
    </row>
    <row r="145" s="2" customFormat="1" ht="21.75" customHeight="1">
      <c r="A145" s="40"/>
      <c r="B145" s="41"/>
      <c r="C145" s="206" t="s">
        <v>224</v>
      </c>
      <c r="D145" s="206" t="s">
        <v>125</v>
      </c>
      <c r="E145" s="207" t="s">
        <v>438</v>
      </c>
      <c r="F145" s="208" t="s">
        <v>439</v>
      </c>
      <c r="G145" s="209" t="s">
        <v>161</v>
      </c>
      <c r="H145" s="210">
        <v>4</v>
      </c>
      <c r="I145" s="211"/>
      <c r="J145" s="212">
        <f>ROUND(I145*H145,2)</f>
        <v>0</v>
      </c>
      <c r="K145" s="208" t="s">
        <v>129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0.00069999999999999999</v>
      </c>
      <c r="R145" s="215">
        <f>Q145*H145</f>
        <v>0.0028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162</v>
      </c>
      <c r="AT145" s="217" t="s">
        <v>125</v>
      </c>
      <c r="AU145" s="217" t="s">
        <v>82</v>
      </c>
      <c r="AY145" s="19" t="s">
        <v>122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162</v>
      </c>
      <c r="BM145" s="217" t="s">
        <v>440</v>
      </c>
    </row>
    <row r="146" s="2" customFormat="1">
      <c r="A146" s="40"/>
      <c r="B146" s="41"/>
      <c r="C146" s="42"/>
      <c r="D146" s="219" t="s">
        <v>132</v>
      </c>
      <c r="E146" s="42"/>
      <c r="F146" s="220" t="s">
        <v>441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132</v>
      </c>
      <c r="AU146" s="19" t="s">
        <v>82</v>
      </c>
    </row>
    <row r="147" s="2" customFormat="1">
      <c r="A147" s="40"/>
      <c r="B147" s="41"/>
      <c r="C147" s="42"/>
      <c r="D147" s="224" t="s">
        <v>134</v>
      </c>
      <c r="E147" s="42"/>
      <c r="F147" s="225" t="s">
        <v>442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134</v>
      </c>
      <c r="AU147" s="19" t="s">
        <v>82</v>
      </c>
    </row>
    <row r="148" s="2" customFormat="1" ht="21.75" customHeight="1">
      <c r="A148" s="40"/>
      <c r="B148" s="41"/>
      <c r="C148" s="206" t="s">
        <v>162</v>
      </c>
      <c r="D148" s="206" t="s">
        <v>125</v>
      </c>
      <c r="E148" s="207" t="s">
        <v>443</v>
      </c>
      <c r="F148" s="208" t="s">
        <v>444</v>
      </c>
      <c r="G148" s="209" t="s">
        <v>161</v>
      </c>
      <c r="H148" s="210">
        <v>2</v>
      </c>
      <c r="I148" s="211"/>
      <c r="J148" s="212">
        <f>ROUND(I148*H148,2)</f>
        <v>0</v>
      </c>
      <c r="K148" s="208" t="s">
        <v>129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0.0016800000000000001</v>
      </c>
      <c r="R148" s="215">
        <f>Q148*H148</f>
        <v>0.0033600000000000001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162</v>
      </c>
      <c r="AT148" s="217" t="s">
        <v>125</v>
      </c>
      <c r="AU148" s="217" t="s">
        <v>82</v>
      </c>
      <c r="AY148" s="19" t="s">
        <v>122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162</v>
      </c>
      <c r="BM148" s="217" t="s">
        <v>445</v>
      </c>
    </row>
    <row r="149" s="2" customFormat="1">
      <c r="A149" s="40"/>
      <c r="B149" s="41"/>
      <c r="C149" s="42"/>
      <c r="D149" s="219" t="s">
        <v>132</v>
      </c>
      <c r="E149" s="42"/>
      <c r="F149" s="220" t="s">
        <v>446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132</v>
      </c>
      <c r="AU149" s="19" t="s">
        <v>82</v>
      </c>
    </row>
    <row r="150" s="2" customFormat="1">
      <c r="A150" s="40"/>
      <c r="B150" s="41"/>
      <c r="C150" s="42"/>
      <c r="D150" s="224" t="s">
        <v>134</v>
      </c>
      <c r="E150" s="42"/>
      <c r="F150" s="225" t="s">
        <v>447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134</v>
      </c>
      <c r="AU150" s="19" t="s">
        <v>82</v>
      </c>
    </row>
    <row r="151" s="2" customFormat="1" ht="24.15" customHeight="1">
      <c r="A151" s="40"/>
      <c r="B151" s="41"/>
      <c r="C151" s="206" t="s">
        <v>235</v>
      </c>
      <c r="D151" s="206" t="s">
        <v>125</v>
      </c>
      <c r="E151" s="207" t="s">
        <v>271</v>
      </c>
      <c r="F151" s="208" t="s">
        <v>272</v>
      </c>
      <c r="G151" s="209" t="s">
        <v>194</v>
      </c>
      <c r="H151" s="237"/>
      <c r="I151" s="211"/>
      <c r="J151" s="212">
        <f>ROUND(I151*H151,2)</f>
        <v>0</v>
      </c>
      <c r="K151" s="208" t="s">
        <v>129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162</v>
      </c>
      <c r="AT151" s="217" t="s">
        <v>125</v>
      </c>
      <c r="AU151" s="217" t="s">
        <v>82</v>
      </c>
      <c r="AY151" s="19" t="s">
        <v>122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162</v>
      </c>
      <c r="BM151" s="217" t="s">
        <v>448</v>
      </c>
    </row>
    <row r="152" s="2" customFormat="1">
      <c r="A152" s="40"/>
      <c r="B152" s="41"/>
      <c r="C152" s="42"/>
      <c r="D152" s="219" t="s">
        <v>132</v>
      </c>
      <c r="E152" s="42"/>
      <c r="F152" s="220" t="s">
        <v>274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132</v>
      </c>
      <c r="AU152" s="19" t="s">
        <v>82</v>
      </c>
    </row>
    <row r="153" s="2" customFormat="1">
      <c r="A153" s="40"/>
      <c r="B153" s="41"/>
      <c r="C153" s="42"/>
      <c r="D153" s="224" t="s">
        <v>134</v>
      </c>
      <c r="E153" s="42"/>
      <c r="F153" s="225" t="s">
        <v>275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134</v>
      </c>
      <c r="AU153" s="19" t="s">
        <v>82</v>
      </c>
    </row>
    <row r="154" s="12" customFormat="1" ht="22.8" customHeight="1">
      <c r="A154" s="12"/>
      <c r="B154" s="190"/>
      <c r="C154" s="191"/>
      <c r="D154" s="192" t="s">
        <v>71</v>
      </c>
      <c r="E154" s="204" t="s">
        <v>449</v>
      </c>
      <c r="F154" s="204" t="s">
        <v>450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SUM(P155:P170)</f>
        <v>0</v>
      </c>
      <c r="Q154" s="198"/>
      <c r="R154" s="199">
        <f>SUM(R155:R170)</f>
        <v>0.085430000000000006</v>
      </c>
      <c r="S154" s="198"/>
      <c r="T154" s="200">
        <f>SUM(T155:T170)</f>
        <v>0.89650000000000007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82</v>
      </c>
      <c r="AT154" s="202" t="s">
        <v>71</v>
      </c>
      <c r="AU154" s="202" t="s">
        <v>80</v>
      </c>
      <c r="AY154" s="201" t="s">
        <v>122</v>
      </c>
      <c r="BK154" s="203">
        <f>SUM(BK155:BK170)</f>
        <v>0</v>
      </c>
    </row>
    <row r="155" s="2" customFormat="1" ht="24.15" customHeight="1">
      <c r="A155" s="40"/>
      <c r="B155" s="41"/>
      <c r="C155" s="206" t="s">
        <v>241</v>
      </c>
      <c r="D155" s="206" t="s">
        <v>125</v>
      </c>
      <c r="E155" s="207" t="s">
        <v>451</v>
      </c>
      <c r="F155" s="208" t="s">
        <v>452</v>
      </c>
      <c r="G155" s="209" t="s">
        <v>161</v>
      </c>
      <c r="H155" s="210">
        <v>2</v>
      </c>
      <c r="I155" s="211"/>
      <c r="J155" s="212">
        <f>ROUND(I155*H155,2)</f>
        <v>0</v>
      </c>
      <c r="K155" s="208" t="s">
        <v>129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0.00017000000000000001</v>
      </c>
      <c r="R155" s="215">
        <f>Q155*H155</f>
        <v>0.00034000000000000002</v>
      </c>
      <c r="S155" s="215">
        <v>0.35625000000000001</v>
      </c>
      <c r="T155" s="216">
        <f>S155*H155</f>
        <v>0.71250000000000002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162</v>
      </c>
      <c r="AT155" s="217" t="s">
        <v>125</v>
      </c>
      <c r="AU155" s="217" t="s">
        <v>82</v>
      </c>
      <c r="AY155" s="19" t="s">
        <v>122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162</v>
      </c>
      <c r="BM155" s="217" t="s">
        <v>453</v>
      </c>
    </row>
    <row r="156" s="2" customFormat="1">
      <c r="A156" s="40"/>
      <c r="B156" s="41"/>
      <c r="C156" s="42"/>
      <c r="D156" s="219" t="s">
        <v>132</v>
      </c>
      <c r="E156" s="42"/>
      <c r="F156" s="220" t="s">
        <v>454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82</v>
      </c>
    </row>
    <row r="157" s="2" customFormat="1">
      <c r="A157" s="40"/>
      <c r="B157" s="41"/>
      <c r="C157" s="42"/>
      <c r="D157" s="224" t="s">
        <v>134</v>
      </c>
      <c r="E157" s="42"/>
      <c r="F157" s="225" t="s">
        <v>455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134</v>
      </c>
      <c r="AU157" s="19" t="s">
        <v>82</v>
      </c>
    </row>
    <row r="158" s="2" customFormat="1" ht="24.15" customHeight="1">
      <c r="A158" s="40"/>
      <c r="B158" s="41"/>
      <c r="C158" s="206" t="s">
        <v>247</v>
      </c>
      <c r="D158" s="206" t="s">
        <v>125</v>
      </c>
      <c r="E158" s="207" t="s">
        <v>456</v>
      </c>
      <c r="F158" s="208" t="s">
        <v>457</v>
      </c>
      <c r="G158" s="209" t="s">
        <v>348</v>
      </c>
      <c r="H158" s="210">
        <v>2</v>
      </c>
      <c r="I158" s="211"/>
      <c r="J158" s="212">
        <f>ROUND(I158*H158,2)</f>
        <v>0</v>
      </c>
      <c r="K158" s="208" t="s">
        <v>129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0.041520000000000001</v>
      </c>
      <c r="R158" s="215">
        <f>Q158*H158</f>
        <v>0.083040000000000003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162</v>
      </c>
      <c r="AT158" s="217" t="s">
        <v>125</v>
      </c>
      <c r="AU158" s="217" t="s">
        <v>82</v>
      </c>
      <c r="AY158" s="19" t="s">
        <v>122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162</v>
      </c>
      <c r="BM158" s="217" t="s">
        <v>458</v>
      </c>
    </row>
    <row r="159" s="2" customFormat="1">
      <c r="A159" s="40"/>
      <c r="B159" s="41"/>
      <c r="C159" s="42"/>
      <c r="D159" s="219" t="s">
        <v>132</v>
      </c>
      <c r="E159" s="42"/>
      <c r="F159" s="220" t="s">
        <v>459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132</v>
      </c>
      <c r="AU159" s="19" t="s">
        <v>82</v>
      </c>
    </row>
    <row r="160" s="2" customFormat="1">
      <c r="A160" s="40"/>
      <c r="B160" s="41"/>
      <c r="C160" s="42"/>
      <c r="D160" s="224" t="s">
        <v>134</v>
      </c>
      <c r="E160" s="42"/>
      <c r="F160" s="225" t="s">
        <v>460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134</v>
      </c>
      <c r="AU160" s="19" t="s">
        <v>82</v>
      </c>
    </row>
    <row r="161" s="2" customFormat="1" ht="16.5" customHeight="1">
      <c r="A161" s="40"/>
      <c r="B161" s="41"/>
      <c r="C161" s="206" t="s">
        <v>253</v>
      </c>
      <c r="D161" s="206" t="s">
        <v>125</v>
      </c>
      <c r="E161" s="207" t="s">
        <v>461</v>
      </c>
      <c r="F161" s="208" t="s">
        <v>462</v>
      </c>
      <c r="G161" s="209" t="s">
        <v>161</v>
      </c>
      <c r="H161" s="210">
        <v>1</v>
      </c>
      <c r="I161" s="211"/>
      <c r="J161" s="212">
        <f>ROUND(I161*H161,2)</f>
        <v>0</v>
      </c>
      <c r="K161" s="208" t="s">
        <v>349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0.184</v>
      </c>
      <c r="T161" s="216">
        <f>S161*H161</f>
        <v>0.184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162</v>
      </c>
      <c r="AT161" s="217" t="s">
        <v>125</v>
      </c>
      <c r="AU161" s="217" t="s">
        <v>82</v>
      </c>
      <c r="AY161" s="19" t="s">
        <v>122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162</v>
      </c>
      <c r="BM161" s="217" t="s">
        <v>463</v>
      </c>
    </row>
    <row r="162" s="2" customFormat="1">
      <c r="A162" s="40"/>
      <c r="B162" s="41"/>
      <c r="C162" s="42"/>
      <c r="D162" s="219" t="s">
        <v>132</v>
      </c>
      <c r="E162" s="42"/>
      <c r="F162" s="220" t="s">
        <v>462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132</v>
      </c>
      <c r="AU162" s="19" t="s">
        <v>82</v>
      </c>
    </row>
    <row r="163" s="2" customFormat="1" ht="24.15" customHeight="1">
      <c r="A163" s="40"/>
      <c r="B163" s="41"/>
      <c r="C163" s="206" t="s">
        <v>7</v>
      </c>
      <c r="D163" s="206" t="s">
        <v>125</v>
      </c>
      <c r="E163" s="207" t="s">
        <v>464</v>
      </c>
      <c r="F163" s="208" t="s">
        <v>465</v>
      </c>
      <c r="G163" s="209" t="s">
        <v>161</v>
      </c>
      <c r="H163" s="210">
        <v>2</v>
      </c>
      <c r="I163" s="211"/>
      <c r="J163" s="212">
        <f>ROUND(I163*H163,2)</f>
        <v>0</v>
      </c>
      <c r="K163" s="208" t="s">
        <v>129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162</v>
      </c>
      <c r="AT163" s="217" t="s">
        <v>125</v>
      </c>
      <c r="AU163" s="217" t="s">
        <v>82</v>
      </c>
      <c r="AY163" s="19" t="s">
        <v>122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162</v>
      </c>
      <c r="BM163" s="217" t="s">
        <v>466</v>
      </c>
    </row>
    <row r="164" s="2" customFormat="1">
      <c r="A164" s="40"/>
      <c r="B164" s="41"/>
      <c r="C164" s="42"/>
      <c r="D164" s="219" t="s">
        <v>132</v>
      </c>
      <c r="E164" s="42"/>
      <c r="F164" s="220" t="s">
        <v>467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132</v>
      </c>
      <c r="AU164" s="19" t="s">
        <v>82</v>
      </c>
    </row>
    <row r="165" s="2" customFormat="1">
      <c r="A165" s="40"/>
      <c r="B165" s="41"/>
      <c r="C165" s="42"/>
      <c r="D165" s="224" t="s">
        <v>134</v>
      </c>
      <c r="E165" s="42"/>
      <c r="F165" s="225" t="s">
        <v>468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134</v>
      </c>
      <c r="AU165" s="19" t="s">
        <v>82</v>
      </c>
    </row>
    <row r="166" s="2" customFormat="1" ht="16.5" customHeight="1">
      <c r="A166" s="40"/>
      <c r="B166" s="41"/>
      <c r="C166" s="206" t="s">
        <v>264</v>
      </c>
      <c r="D166" s="206" t="s">
        <v>125</v>
      </c>
      <c r="E166" s="207" t="s">
        <v>469</v>
      </c>
      <c r="F166" s="208" t="s">
        <v>470</v>
      </c>
      <c r="G166" s="209" t="s">
        <v>348</v>
      </c>
      <c r="H166" s="210">
        <v>1</v>
      </c>
      <c r="I166" s="211"/>
      <c r="J166" s="212">
        <f>ROUND(I166*H166,2)</f>
        <v>0</v>
      </c>
      <c r="K166" s="208" t="s">
        <v>349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0.0020500000000000002</v>
      </c>
      <c r="R166" s="215">
        <f>Q166*H166</f>
        <v>0.0020500000000000002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162</v>
      </c>
      <c r="AT166" s="217" t="s">
        <v>125</v>
      </c>
      <c r="AU166" s="217" t="s">
        <v>82</v>
      </c>
      <c r="AY166" s="19" t="s">
        <v>122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162</v>
      </c>
      <c r="BM166" s="217" t="s">
        <v>471</v>
      </c>
    </row>
    <row r="167" s="2" customFormat="1">
      <c r="A167" s="40"/>
      <c r="B167" s="41"/>
      <c r="C167" s="42"/>
      <c r="D167" s="219" t="s">
        <v>132</v>
      </c>
      <c r="E167" s="42"/>
      <c r="F167" s="220" t="s">
        <v>470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132</v>
      </c>
      <c r="AU167" s="19" t="s">
        <v>82</v>
      </c>
    </row>
    <row r="168" s="2" customFormat="1" ht="24.15" customHeight="1">
      <c r="A168" s="40"/>
      <c r="B168" s="41"/>
      <c r="C168" s="206" t="s">
        <v>270</v>
      </c>
      <c r="D168" s="206" t="s">
        <v>125</v>
      </c>
      <c r="E168" s="207" t="s">
        <v>472</v>
      </c>
      <c r="F168" s="208" t="s">
        <v>473</v>
      </c>
      <c r="G168" s="209" t="s">
        <v>194</v>
      </c>
      <c r="H168" s="237"/>
      <c r="I168" s="211"/>
      <c r="J168" s="212">
        <f>ROUND(I168*H168,2)</f>
        <v>0</v>
      </c>
      <c r="K168" s="208" t="s">
        <v>129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162</v>
      </c>
      <c r="AT168" s="217" t="s">
        <v>125</v>
      </c>
      <c r="AU168" s="217" t="s">
        <v>82</v>
      </c>
      <c r="AY168" s="19" t="s">
        <v>122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162</v>
      </c>
      <c r="BM168" s="217" t="s">
        <v>474</v>
      </c>
    </row>
    <row r="169" s="2" customFormat="1">
      <c r="A169" s="40"/>
      <c r="B169" s="41"/>
      <c r="C169" s="42"/>
      <c r="D169" s="219" t="s">
        <v>132</v>
      </c>
      <c r="E169" s="42"/>
      <c r="F169" s="220" t="s">
        <v>475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132</v>
      </c>
      <c r="AU169" s="19" t="s">
        <v>82</v>
      </c>
    </row>
    <row r="170" s="2" customFormat="1">
      <c r="A170" s="40"/>
      <c r="B170" s="41"/>
      <c r="C170" s="42"/>
      <c r="D170" s="224" t="s">
        <v>134</v>
      </c>
      <c r="E170" s="42"/>
      <c r="F170" s="225" t="s">
        <v>476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134</v>
      </c>
      <c r="AU170" s="19" t="s">
        <v>82</v>
      </c>
    </row>
    <row r="171" s="12" customFormat="1" ht="22.8" customHeight="1">
      <c r="A171" s="12"/>
      <c r="B171" s="190"/>
      <c r="C171" s="191"/>
      <c r="D171" s="192" t="s">
        <v>71</v>
      </c>
      <c r="E171" s="204" t="s">
        <v>477</v>
      </c>
      <c r="F171" s="204" t="s">
        <v>478</v>
      </c>
      <c r="G171" s="191"/>
      <c r="H171" s="191"/>
      <c r="I171" s="194"/>
      <c r="J171" s="205">
        <f>BK171</f>
        <v>0</v>
      </c>
      <c r="K171" s="191"/>
      <c r="L171" s="196"/>
      <c r="M171" s="197"/>
      <c r="N171" s="198"/>
      <c r="O171" s="198"/>
      <c r="P171" s="199">
        <f>SUM(P172:P191)</f>
        <v>0</v>
      </c>
      <c r="Q171" s="198"/>
      <c r="R171" s="199">
        <f>SUM(R172:R191)</f>
        <v>0.028630000000000003</v>
      </c>
      <c r="S171" s="198"/>
      <c r="T171" s="200">
        <f>SUM(T172:T191)</f>
        <v>0.044400000000000002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82</v>
      </c>
      <c r="AT171" s="202" t="s">
        <v>71</v>
      </c>
      <c r="AU171" s="202" t="s">
        <v>80</v>
      </c>
      <c r="AY171" s="201" t="s">
        <v>122</v>
      </c>
      <c r="BK171" s="203">
        <f>SUM(BK172:BK191)</f>
        <v>0</v>
      </c>
    </row>
    <row r="172" s="2" customFormat="1" ht="24.15" customHeight="1">
      <c r="A172" s="40"/>
      <c r="B172" s="41"/>
      <c r="C172" s="206" t="s">
        <v>278</v>
      </c>
      <c r="D172" s="206" t="s">
        <v>125</v>
      </c>
      <c r="E172" s="207" t="s">
        <v>479</v>
      </c>
      <c r="F172" s="208" t="s">
        <v>480</v>
      </c>
      <c r="G172" s="209" t="s">
        <v>161</v>
      </c>
      <c r="H172" s="210">
        <v>1</v>
      </c>
      <c r="I172" s="211"/>
      <c r="J172" s="212">
        <f>ROUND(I172*H172,2)</f>
        <v>0</v>
      </c>
      <c r="K172" s="208" t="s">
        <v>129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0.0117</v>
      </c>
      <c r="T172" s="216">
        <f>S172*H172</f>
        <v>0.0117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162</v>
      </c>
      <c r="AT172" s="217" t="s">
        <v>125</v>
      </c>
      <c r="AU172" s="217" t="s">
        <v>82</v>
      </c>
      <c r="AY172" s="19" t="s">
        <v>122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162</v>
      </c>
      <c r="BM172" s="217" t="s">
        <v>481</v>
      </c>
    </row>
    <row r="173" s="2" customFormat="1">
      <c r="A173" s="40"/>
      <c r="B173" s="41"/>
      <c r="C173" s="42"/>
      <c r="D173" s="219" t="s">
        <v>132</v>
      </c>
      <c r="E173" s="42"/>
      <c r="F173" s="220" t="s">
        <v>482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132</v>
      </c>
      <c r="AU173" s="19" t="s">
        <v>82</v>
      </c>
    </row>
    <row r="174" s="2" customFormat="1">
      <c r="A174" s="40"/>
      <c r="B174" s="41"/>
      <c r="C174" s="42"/>
      <c r="D174" s="224" t="s">
        <v>134</v>
      </c>
      <c r="E174" s="42"/>
      <c r="F174" s="225" t="s">
        <v>483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134</v>
      </c>
      <c r="AU174" s="19" t="s">
        <v>82</v>
      </c>
    </row>
    <row r="175" s="2" customFormat="1" ht="24.15" customHeight="1">
      <c r="A175" s="40"/>
      <c r="B175" s="41"/>
      <c r="C175" s="206" t="s">
        <v>284</v>
      </c>
      <c r="D175" s="206" t="s">
        <v>125</v>
      </c>
      <c r="E175" s="207" t="s">
        <v>484</v>
      </c>
      <c r="F175" s="208" t="s">
        <v>485</v>
      </c>
      <c r="G175" s="209" t="s">
        <v>161</v>
      </c>
      <c r="H175" s="210">
        <v>1</v>
      </c>
      <c r="I175" s="211"/>
      <c r="J175" s="212">
        <f>ROUND(I175*H175,2)</f>
        <v>0</v>
      </c>
      <c r="K175" s="208" t="s">
        <v>129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0.0117</v>
      </c>
      <c r="T175" s="216">
        <f>S175*H175</f>
        <v>0.0117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162</v>
      </c>
      <c r="AT175" s="217" t="s">
        <v>125</v>
      </c>
      <c r="AU175" s="217" t="s">
        <v>82</v>
      </c>
      <c r="AY175" s="19" t="s">
        <v>122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162</v>
      </c>
      <c r="BM175" s="217" t="s">
        <v>486</v>
      </c>
    </row>
    <row r="176" s="2" customFormat="1">
      <c r="A176" s="40"/>
      <c r="B176" s="41"/>
      <c r="C176" s="42"/>
      <c r="D176" s="219" t="s">
        <v>132</v>
      </c>
      <c r="E176" s="42"/>
      <c r="F176" s="220" t="s">
        <v>487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132</v>
      </c>
      <c r="AU176" s="19" t="s">
        <v>82</v>
      </c>
    </row>
    <row r="177" s="2" customFormat="1">
      <c r="A177" s="40"/>
      <c r="B177" s="41"/>
      <c r="C177" s="42"/>
      <c r="D177" s="224" t="s">
        <v>134</v>
      </c>
      <c r="E177" s="42"/>
      <c r="F177" s="225" t="s">
        <v>488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134</v>
      </c>
      <c r="AU177" s="19" t="s">
        <v>82</v>
      </c>
    </row>
    <row r="178" s="2" customFormat="1" ht="37.8" customHeight="1">
      <c r="A178" s="40"/>
      <c r="B178" s="41"/>
      <c r="C178" s="206" t="s">
        <v>290</v>
      </c>
      <c r="D178" s="206" t="s">
        <v>125</v>
      </c>
      <c r="E178" s="207" t="s">
        <v>489</v>
      </c>
      <c r="F178" s="208" t="s">
        <v>490</v>
      </c>
      <c r="G178" s="209" t="s">
        <v>348</v>
      </c>
      <c r="H178" s="210">
        <v>1</v>
      </c>
      <c r="I178" s="211"/>
      <c r="J178" s="212">
        <f>ROUND(I178*H178,2)</f>
        <v>0</v>
      </c>
      <c r="K178" s="208" t="s">
        <v>129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0.01257</v>
      </c>
      <c r="R178" s="215">
        <f>Q178*H178</f>
        <v>0.01257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162</v>
      </c>
      <c r="AT178" s="217" t="s">
        <v>125</v>
      </c>
      <c r="AU178" s="217" t="s">
        <v>82</v>
      </c>
      <c r="AY178" s="19" t="s">
        <v>122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162</v>
      </c>
      <c r="BM178" s="217" t="s">
        <v>491</v>
      </c>
    </row>
    <row r="179" s="2" customFormat="1">
      <c r="A179" s="40"/>
      <c r="B179" s="41"/>
      <c r="C179" s="42"/>
      <c r="D179" s="219" t="s">
        <v>132</v>
      </c>
      <c r="E179" s="42"/>
      <c r="F179" s="220" t="s">
        <v>492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132</v>
      </c>
      <c r="AU179" s="19" t="s">
        <v>82</v>
      </c>
    </row>
    <row r="180" s="2" customFormat="1">
      <c r="A180" s="40"/>
      <c r="B180" s="41"/>
      <c r="C180" s="42"/>
      <c r="D180" s="224" t="s">
        <v>134</v>
      </c>
      <c r="E180" s="42"/>
      <c r="F180" s="225" t="s">
        <v>493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134</v>
      </c>
      <c r="AU180" s="19" t="s">
        <v>82</v>
      </c>
    </row>
    <row r="181" s="2" customFormat="1" ht="24.15" customHeight="1">
      <c r="A181" s="40"/>
      <c r="B181" s="41"/>
      <c r="C181" s="206" t="s">
        <v>296</v>
      </c>
      <c r="D181" s="206" t="s">
        <v>125</v>
      </c>
      <c r="E181" s="207" t="s">
        <v>494</v>
      </c>
      <c r="F181" s="208" t="s">
        <v>495</v>
      </c>
      <c r="G181" s="209" t="s">
        <v>161</v>
      </c>
      <c r="H181" s="210">
        <v>1</v>
      </c>
      <c r="I181" s="211"/>
      <c r="J181" s="212">
        <f>ROUND(I181*H181,2)</f>
        <v>0</v>
      </c>
      <c r="K181" s="208" t="s">
        <v>129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0.00075000000000000002</v>
      </c>
      <c r="R181" s="215">
        <f>Q181*H181</f>
        <v>0.00075000000000000002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162</v>
      </c>
      <c r="AT181" s="217" t="s">
        <v>125</v>
      </c>
      <c r="AU181" s="217" t="s">
        <v>82</v>
      </c>
      <c r="AY181" s="19" t="s">
        <v>122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162</v>
      </c>
      <c r="BM181" s="217" t="s">
        <v>496</v>
      </c>
    </row>
    <row r="182" s="2" customFormat="1">
      <c r="A182" s="40"/>
      <c r="B182" s="41"/>
      <c r="C182" s="42"/>
      <c r="D182" s="219" t="s">
        <v>132</v>
      </c>
      <c r="E182" s="42"/>
      <c r="F182" s="220" t="s">
        <v>497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132</v>
      </c>
      <c r="AU182" s="19" t="s">
        <v>82</v>
      </c>
    </row>
    <row r="183" s="2" customFormat="1">
      <c r="A183" s="40"/>
      <c r="B183" s="41"/>
      <c r="C183" s="42"/>
      <c r="D183" s="224" t="s">
        <v>134</v>
      </c>
      <c r="E183" s="42"/>
      <c r="F183" s="225" t="s">
        <v>498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134</v>
      </c>
      <c r="AU183" s="19" t="s">
        <v>82</v>
      </c>
    </row>
    <row r="184" s="2" customFormat="1" ht="24.15" customHeight="1">
      <c r="A184" s="40"/>
      <c r="B184" s="41"/>
      <c r="C184" s="238" t="s">
        <v>302</v>
      </c>
      <c r="D184" s="238" t="s">
        <v>206</v>
      </c>
      <c r="E184" s="239" t="s">
        <v>499</v>
      </c>
      <c r="F184" s="240" t="s">
        <v>500</v>
      </c>
      <c r="G184" s="241" t="s">
        <v>161</v>
      </c>
      <c r="H184" s="242">
        <v>1</v>
      </c>
      <c r="I184" s="243"/>
      <c r="J184" s="244">
        <f>ROUND(I184*H184,2)</f>
        <v>0</v>
      </c>
      <c r="K184" s="240" t="s">
        <v>349</v>
      </c>
      <c r="L184" s="245"/>
      <c r="M184" s="246" t="s">
        <v>19</v>
      </c>
      <c r="N184" s="247" t="s">
        <v>43</v>
      </c>
      <c r="O184" s="86"/>
      <c r="P184" s="215">
        <f>O184*H184</f>
        <v>0</v>
      </c>
      <c r="Q184" s="215">
        <v>0.01524</v>
      </c>
      <c r="R184" s="215">
        <f>Q184*H184</f>
        <v>0.01524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209</v>
      </c>
      <c r="AT184" s="217" t="s">
        <v>206</v>
      </c>
      <c r="AU184" s="217" t="s">
        <v>82</v>
      </c>
      <c r="AY184" s="19" t="s">
        <v>122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162</v>
      </c>
      <c r="BM184" s="217" t="s">
        <v>501</v>
      </c>
    </row>
    <row r="185" s="2" customFormat="1">
      <c r="A185" s="40"/>
      <c r="B185" s="41"/>
      <c r="C185" s="42"/>
      <c r="D185" s="219" t="s">
        <v>132</v>
      </c>
      <c r="E185" s="42"/>
      <c r="F185" s="220" t="s">
        <v>500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132</v>
      </c>
      <c r="AU185" s="19" t="s">
        <v>82</v>
      </c>
    </row>
    <row r="186" s="2" customFormat="1" ht="16.5" customHeight="1">
      <c r="A186" s="40"/>
      <c r="B186" s="41"/>
      <c r="C186" s="206" t="s">
        <v>308</v>
      </c>
      <c r="D186" s="206" t="s">
        <v>125</v>
      </c>
      <c r="E186" s="207" t="s">
        <v>502</v>
      </c>
      <c r="F186" s="208" t="s">
        <v>503</v>
      </c>
      <c r="G186" s="209" t="s">
        <v>161</v>
      </c>
      <c r="H186" s="210">
        <v>1</v>
      </c>
      <c r="I186" s="211"/>
      <c r="J186" s="212">
        <f>ROUND(I186*H186,2)</f>
        <v>0</v>
      </c>
      <c r="K186" s="208" t="s">
        <v>129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6.9999999999999994E-05</v>
      </c>
      <c r="R186" s="215">
        <f>Q186*H186</f>
        <v>6.9999999999999994E-05</v>
      </c>
      <c r="S186" s="215">
        <v>0.021000000000000001</v>
      </c>
      <c r="T186" s="216">
        <f>S186*H186</f>
        <v>0.021000000000000001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162</v>
      </c>
      <c r="AT186" s="217" t="s">
        <v>125</v>
      </c>
      <c r="AU186" s="217" t="s">
        <v>82</v>
      </c>
      <c r="AY186" s="19" t="s">
        <v>122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162</v>
      </c>
      <c r="BM186" s="217" t="s">
        <v>504</v>
      </c>
    </row>
    <row r="187" s="2" customFormat="1">
      <c r="A187" s="40"/>
      <c r="B187" s="41"/>
      <c r="C187" s="42"/>
      <c r="D187" s="219" t="s">
        <v>132</v>
      </c>
      <c r="E187" s="42"/>
      <c r="F187" s="220" t="s">
        <v>505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132</v>
      </c>
      <c r="AU187" s="19" t="s">
        <v>82</v>
      </c>
    </row>
    <row r="188" s="2" customFormat="1">
      <c r="A188" s="40"/>
      <c r="B188" s="41"/>
      <c r="C188" s="42"/>
      <c r="D188" s="224" t="s">
        <v>134</v>
      </c>
      <c r="E188" s="42"/>
      <c r="F188" s="225" t="s">
        <v>506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134</v>
      </c>
      <c r="AU188" s="19" t="s">
        <v>82</v>
      </c>
    </row>
    <row r="189" s="2" customFormat="1" ht="24.15" customHeight="1">
      <c r="A189" s="40"/>
      <c r="B189" s="41"/>
      <c r="C189" s="206" t="s">
        <v>314</v>
      </c>
      <c r="D189" s="206" t="s">
        <v>125</v>
      </c>
      <c r="E189" s="207" t="s">
        <v>507</v>
      </c>
      <c r="F189" s="208" t="s">
        <v>508</v>
      </c>
      <c r="G189" s="209" t="s">
        <v>194</v>
      </c>
      <c r="H189" s="237"/>
      <c r="I189" s="211"/>
      <c r="J189" s="212">
        <f>ROUND(I189*H189,2)</f>
        <v>0</v>
      </c>
      <c r="K189" s="208" t="s">
        <v>129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162</v>
      </c>
      <c r="AT189" s="217" t="s">
        <v>125</v>
      </c>
      <c r="AU189" s="217" t="s">
        <v>82</v>
      </c>
      <c r="AY189" s="19" t="s">
        <v>122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162</v>
      </c>
      <c r="BM189" s="217" t="s">
        <v>509</v>
      </c>
    </row>
    <row r="190" s="2" customFormat="1">
      <c r="A190" s="40"/>
      <c r="B190" s="41"/>
      <c r="C190" s="42"/>
      <c r="D190" s="219" t="s">
        <v>132</v>
      </c>
      <c r="E190" s="42"/>
      <c r="F190" s="220" t="s">
        <v>510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132</v>
      </c>
      <c r="AU190" s="19" t="s">
        <v>82</v>
      </c>
    </row>
    <row r="191" s="2" customFormat="1">
      <c r="A191" s="40"/>
      <c r="B191" s="41"/>
      <c r="C191" s="42"/>
      <c r="D191" s="224" t="s">
        <v>134</v>
      </c>
      <c r="E191" s="42"/>
      <c r="F191" s="225" t="s">
        <v>511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134</v>
      </c>
      <c r="AU191" s="19" t="s">
        <v>82</v>
      </c>
    </row>
    <row r="192" s="12" customFormat="1" ht="22.8" customHeight="1">
      <c r="A192" s="12"/>
      <c r="B192" s="190"/>
      <c r="C192" s="191"/>
      <c r="D192" s="192" t="s">
        <v>71</v>
      </c>
      <c r="E192" s="204" t="s">
        <v>512</v>
      </c>
      <c r="F192" s="204" t="s">
        <v>513</v>
      </c>
      <c r="G192" s="191"/>
      <c r="H192" s="191"/>
      <c r="I192" s="194"/>
      <c r="J192" s="205">
        <f>BK192</f>
        <v>0</v>
      </c>
      <c r="K192" s="191"/>
      <c r="L192" s="196"/>
      <c r="M192" s="197"/>
      <c r="N192" s="198"/>
      <c r="O192" s="198"/>
      <c r="P192" s="199">
        <f>SUM(P193:P228)</f>
        <v>0</v>
      </c>
      <c r="Q192" s="198"/>
      <c r="R192" s="199">
        <f>SUM(R193:R228)</f>
        <v>0.056649999999999999</v>
      </c>
      <c r="S192" s="198"/>
      <c r="T192" s="200">
        <f>SUM(T193:T228)</f>
        <v>0.035959999999999999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1" t="s">
        <v>82</v>
      </c>
      <c r="AT192" s="202" t="s">
        <v>71</v>
      </c>
      <c r="AU192" s="202" t="s">
        <v>80</v>
      </c>
      <c r="AY192" s="201" t="s">
        <v>122</v>
      </c>
      <c r="BK192" s="203">
        <f>SUM(BK193:BK228)</f>
        <v>0</v>
      </c>
    </row>
    <row r="193" s="2" customFormat="1" ht="16.5" customHeight="1">
      <c r="A193" s="40"/>
      <c r="B193" s="41"/>
      <c r="C193" s="206" t="s">
        <v>320</v>
      </c>
      <c r="D193" s="206" t="s">
        <v>125</v>
      </c>
      <c r="E193" s="207" t="s">
        <v>514</v>
      </c>
      <c r="F193" s="208" t="s">
        <v>515</v>
      </c>
      <c r="G193" s="209" t="s">
        <v>169</v>
      </c>
      <c r="H193" s="210">
        <v>4</v>
      </c>
      <c r="I193" s="211"/>
      <c r="J193" s="212">
        <f>ROUND(I193*H193,2)</f>
        <v>0</v>
      </c>
      <c r="K193" s="208" t="s">
        <v>129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4.0000000000000003E-05</v>
      </c>
      <c r="R193" s="215">
        <f>Q193*H193</f>
        <v>0.00016000000000000001</v>
      </c>
      <c r="S193" s="215">
        <v>0.0025400000000000002</v>
      </c>
      <c r="T193" s="216">
        <f>S193*H193</f>
        <v>0.010160000000000001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162</v>
      </c>
      <c r="AT193" s="217" t="s">
        <v>125</v>
      </c>
      <c r="AU193" s="217" t="s">
        <v>82</v>
      </c>
      <c r="AY193" s="19" t="s">
        <v>122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162</v>
      </c>
      <c r="BM193" s="217" t="s">
        <v>516</v>
      </c>
    </row>
    <row r="194" s="2" customFormat="1">
      <c r="A194" s="40"/>
      <c r="B194" s="41"/>
      <c r="C194" s="42"/>
      <c r="D194" s="219" t="s">
        <v>132</v>
      </c>
      <c r="E194" s="42"/>
      <c r="F194" s="220" t="s">
        <v>517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132</v>
      </c>
      <c r="AU194" s="19" t="s">
        <v>82</v>
      </c>
    </row>
    <row r="195" s="2" customFormat="1">
      <c r="A195" s="40"/>
      <c r="B195" s="41"/>
      <c r="C195" s="42"/>
      <c r="D195" s="224" t="s">
        <v>134</v>
      </c>
      <c r="E195" s="42"/>
      <c r="F195" s="225" t="s">
        <v>518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134</v>
      </c>
      <c r="AU195" s="19" t="s">
        <v>82</v>
      </c>
    </row>
    <row r="196" s="2" customFormat="1" ht="24.15" customHeight="1">
      <c r="A196" s="40"/>
      <c r="B196" s="41"/>
      <c r="C196" s="206" t="s">
        <v>209</v>
      </c>
      <c r="D196" s="206" t="s">
        <v>125</v>
      </c>
      <c r="E196" s="207" t="s">
        <v>519</v>
      </c>
      <c r="F196" s="208" t="s">
        <v>520</v>
      </c>
      <c r="G196" s="209" t="s">
        <v>169</v>
      </c>
      <c r="H196" s="210">
        <v>5</v>
      </c>
      <c r="I196" s="211"/>
      <c r="J196" s="212">
        <f>ROUND(I196*H196,2)</f>
        <v>0</v>
      </c>
      <c r="K196" s="208" t="s">
        <v>129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5.0000000000000002E-05</v>
      </c>
      <c r="R196" s="215">
        <f>Q196*H196</f>
        <v>0.00025000000000000001</v>
      </c>
      <c r="S196" s="215">
        <v>0.0047299999999999998</v>
      </c>
      <c r="T196" s="216">
        <f>S196*H196</f>
        <v>0.023649999999999997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162</v>
      </c>
      <c r="AT196" s="217" t="s">
        <v>125</v>
      </c>
      <c r="AU196" s="217" t="s">
        <v>82</v>
      </c>
      <c r="AY196" s="19" t="s">
        <v>122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162</v>
      </c>
      <c r="BM196" s="217" t="s">
        <v>521</v>
      </c>
    </row>
    <row r="197" s="2" customFormat="1">
      <c r="A197" s="40"/>
      <c r="B197" s="41"/>
      <c r="C197" s="42"/>
      <c r="D197" s="219" t="s">
        <v>132</v>
      </c>
      <c r="E197" s="42"/>
      <c r="F197" s="220" t="s">
        <v>522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132</v>
      </c>
      <c r="AU197" s="19" t="s">
        <v>82</v>
      </c>
    </row>
    <row r="198" s="2" customFormat="1">
      <c r="A198" s="40"/>
      <c r="B198" s="41"/>
      <c r="C198" s="42"/>
      <c r="D198" s="224" t="s">
        <v>134</v>
      </c>
      <c r="E198" s="42"/>
      <c r="F198" s="225" t="s">
        <v>523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134</v>
      </c>
      <c r="AU198" s="19" t="s">
        <v>82</v>
      </c>
    </row>
    <row r="199" s="2" customFormat="1" ht="24.15" customHeight="1">
      <c r="A199" s="40"/>
      <c r="B199" s="41"/>
      <c r="C199" s="206" t="s">
        <v>331</v>
      </c>
      <c r="D199" s="206" t="s">
        <v>125</v>
      </c>
      <c r="E199" s="207" t="s">
        <v>524</v>
      </c>
      <c r="F199" s="208" t="s">
        <v>525</v>
      </c>
      <c r="G199" s="209" t="s">
        <v>169</v>
      </c>
      <c r="H199" s="210">
        <v>1</v>
      </c>
      <c r="I199" s="211"/>
      <c r="J199" s="212">
        <f>ROUND(I199*H199,2)</f>
        <v>0</v>
      </c>
      <c r="K199" s="208" t="s">
        <v>129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0.0011800000000000001</v>
      </c>
      <c r="R199" s="215">
        <f>Q199*H199</f>
        <v>0.0011800000000000001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162</v>
      </c>
      <c r="AT199" s="217" t="s">
        <v>125</v>
      </c>
      <c r="AU199" s="217" t="s">
        <v>82</v>
      </c>
      <c r="AY199" s="19" t="s">
        <v>122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162</v>
      </c>
      <c r="BM199" s="217" t="s">
        <v>526</v>
      </c>
    </row>
    <row r="200" s="2" customFormat="1">
      <c r="A200" s="40"/>
      <c r="B200" s="41"/>
      <c r="C200" s="42"/>
      <c r="D200" s="219" t="s">
        <v>132</v>
      </c>
      <c r="E200" s="42"/>
      <c r="F200" s="220" t="s">
        <v>527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132</v>
      </c>
      <c r="AU200" s="19" t="s">
        <v>82</v>
      </c>
    </row>
    <row r="201" s="2" customFormat="1">
      <c r="A201" s="40"/>
      <c r="B201" s="41"/>
      <c r="C201" s="42"/>
      <c r="D201" s="224" t="s">
        <v>134</v>
      </c>
      <c r="E201" s="42"/>
      <c r="F201" s="225" t="s">
        <v>528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134</v>
      </c>
      <c r="AU201" s="19" t="s">
        <v>82</v>
      </c>
    </row>
    <row r="202" s="2" customFormat="1" ht="24.15" customHeight="1">
      <c r="A202" s="40"/>
      <c r="B202" s="41"/>
      <c r="C202" s="206" t="s">
        <v>337</v>
      </c>
      <c r="D202" s="206" t="s">
        <v>125</v>
      </c>
      <c r="E202" s="207" t="s">
        <v>529</v>
      </c>
      <c r="F202" s="208" t="s">
        <v>530</v>
      </c>
      <c r="G202" s="209" t="s">
        <v>169</v>
      </c>
      <c r="H202" s="210">
        <v>6</v>
      </c>
      <c r="I202" s="211"/>
      <c r="J202" s="212">
        <f>ROUND(I202*H202,2)</f>
        <v>0</v>
      </c>
      <c r="K202" s="208" t="s">
        <v>129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0.00149</v>
      </c>
      <c r="R202" s="215">
        <f>Q202*H202</f>
        <v>0.00894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162</v>
      </c>
      <c r="AT202" s="217" t="s">
        <v>125</v>
      </c>
      <c r="AU202" s="217" t="s">
        <v>82</v>
      </c>
      <c r="AY202" s="19" t="s">
        <v>122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162</v>
      </c>
      <c r="BM202" s="217" t="s">
        <v>531</v>
      </c>
    </row>
    <row r="203" s="2" customFormat="1">
      <c r="A203" s="40"/>
      <c r="B203" s="41"/>
      <c r="C203" s="42"/>
      <c r="D203" s="219" t="s">
        <v>132</v>
      </c>
      <c r="E203" s="42"/>
      <c r="F203" s="220" t="s">
        <v>532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132</v>
      </c>
      <c r="AU203" s="19" t="s">
        <v>82</v>
      </c>
    </row>
    <row r="204" s="2" customFormat="1">
      <c r="A204" s="40"/>
      <c r="B204" s="41"/>
      <c r="C204" s="42"/>
      <c r="D204" s="224" t="s">
        <v>134</v>
      </c>
      <c r="E204" s="42"/>
      <c r="F204" s="225" t="s">
        <v>533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134</v>
      </c>
      <c r="AU204" s="19" t="s">
        <v>82</v>
      </c>
    </row>
    <row r="205" s="2" customFormat="1" ht="24.15" customHeight="1">
      <c r="A205" s="40"/>
      <c r="B205" s="41"/>
      <c r="C205" s="206" t="s">
        <v>345</v>
      </c>
      <c r="D205" s="206" t="s">
        <v>125</v>
      </c>
      <c r="E205" s="207" t="s">
        <v>534</v>
      </c>
      <c r="F205" s="208" t="s">
        <v>535</v>
      </c>
      <c r="G205" s="209" t="s">
        <v>169</v>
      </c>
      <c r="H205" s="210">
        <v>5</v>
      </c>
      <c r="I205" s="211"/>
      <c r="J205" s="212">
        <f>ROUND(I205*H205,2)</f>
        <v>0</v>
      </c>
      <c r="K205" s="208" t="s">
        <v>129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0.0026099999999999999</v>
      </c>
      <c r="R205" s="215">
        <f>Q205*H205</f>
        <v>0.013049999999999999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162</v>
      </c>
      <c r="AT205" s="217" t="s">
        <v>125</v>
      </c>
      <c r="AU205" s="217" t="s">
        <v>82</v>
      </c>
      <c r="AY205" s="19" t="s">
        <v>122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162</v>
      </c>
      <c r="BM205" s="217" t="s">
        <v>536</v>
      </c>
    </row>
    <row r="206" s="2" customFormat="1">
      <c r="A206" s="40"/>
      <c r="B206" s="41"/>
      <c r="C206" s="42"/>
      <c r="D206" s="219" t="s">
        <v>132</v>
      </c>
      <c r="E206" s="42"/>
      <c r="F206" s="220" t="s">
        <v>537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132</v>
      </c>
      <c r="AU206" s="19" t="s">
        <v>82</v>
      </c>
    </row>
    <row r="207" s="2" customFormat="1">
      <c r="A207" s="40"/>
      <c r="B207" s="41"/>
      <c r="C207" s="42"/>
      <c r="D207" s="224" t="s">
        <v>134</v>
      </c>
      <c r="E207" s="42"/>
      <c r="F207" s="225" t="s">
        <v>538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134</v>
      </c>
      <c r="AU207" s="19" t="s">
        <v>82</v>
      </c>
    </row>
    <row r="208" s="2" customFormat="1" ht="21.75" customHeight="1">
      <c r="A208" s="40"/>
      <c r="B208" s="41"/>
      <c r="C208" s="238" t="s">
        <v>351</v>
      </c>
      <c r="D208" s="238" t="s">
        <v>206</v>
      </c>
      <c r="E208" s="239" t="s">
        <v>539</v>
      </c>
      <c r="F208" s="240" t="s">
        <v>540</v>
      </c>
      <c r="G208" s="241" t="s">
        <v>161</v>
      </c>
      <c r="H208" s="242">
        <v>4</v>
      </c>
      <c r="I208" s="243"/>
      <c r="J208" s="244">
        <f>ROUND(I208*H208,2)</f>
        <v>0</v>
      </c>
      <c r="K208" s="240" t="s">
        <v>129</v>
      </c>
      <c r="L208" s="245"/>
      <c r="M208" s="246" t="s">
        <v>19</v>
      </c>
      <c r="N208" s="247" t="s">
        <v>43</v>
      </c>
      <c r="O208" s="86"/>
      <c r="P208" s="215">
        <f>O208*H208</f>
        <v>0</v>
      </c>
      <c r="Q208" s="215">
        <v>0.00036999999999999999</v>
      </c>
      <c r="R208" s="215">
        <f>Q208*H208</f>
        <v>0.00148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209</v>
      </c>
      <c r="AT208" s="217" t="s">
        <v>206</v>
      </c>
      <c r="AU208" s="217" t="s">
        <v>82</v>
      </c>
      <c r="AY208" s="19" t="s">
        <v>122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162</v>
      </c>
      <c r="BM208" s="217" t="s">
        <v>541</v>
      </c>
    </row>
    <row r="209" s="2" customFormat="1">
      <c r="A209" s="40"/>
      <c r="B209" s="41"/>
      <c r="C209" s="42"/>
      <c r="D209" s="219" t="s">
        <v>132</v>
      </c>
      <c r="E209" s="42"/>
      <c r="F209" s="220" t="s">
        <v>540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132</v>
      </c>
      <c r="AU209" s="19" t="s">
        <v>82</v>
      </c>
    </row>
    <row r="210" s="2" customFormat="1" ht="16.5" customHeight="1">
      <c r="A210" s="40"/>
      <c r="B210" s="41"/>
      <c r="C210" s="238" t="s">
        <v>359</v>
      </c>
      <c r="D210" s="238" t="s">
        <v>206</v>
      </c>
      <c r="E210" s="239" t="s">
        <v>542</v>
      </c>
      <c r="F210" s="240" t="s">
        <v>543</v>
      </c>
      <c r="G210" s="241" t="s">
        <v>161</v>
      </c>
      <c r="H210" s="242">
        <v>2</v>
      </c>
      <c r="I210" s="243"/>
      <c r="J210" s="244">
        <f>ROUND(I210*H210,2)</f>
        <v>0</v>
      </c>
      <c r="K210" s="240" t="s">
        <v>129</v>
      </c>
      <c r="L210" s="245"/>
      <c r="M210" s="246" t="s">
        <v>19</v>
      </c>
      <c r="N210" s="247" t="s">
        <v>43</v>
      </c>
      <c r="O210" s="86"/>
      <c r="P210" s="215">
        <f>O210*H210</f>
        <v>0</v>
      </c>
      <c r="Q210" s="215">
        <v>0.00068000000000000005</v>
      </c>
      <c r="R210" s="215">
        <f>Q210*H210</f>
        <v>0.0013600000000000001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209</v>
      </c>
      <c r="AT210" s="217" t="s">
        <v>206</v>
      </c>
      <c r="AU210" s="217" t="s">
        <v>82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162</v>
      </c>
      <c r="BM210" s="217" t="s">
        <v>544</v>
      </c>
    </row>
    <row r="211" s="2" customFormat="1">
      <c r="A211" s="40"/>
      <c r="B211" s="41"/>
      <c r="C211" s="42"/>
      <c r="D211" s="219" t="s">
        <v>132</v>
      </c>
      <c r="E211" s="42"/>
      <c r="F211" s="220" t="s">
        <v>543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132</v>
      </c>
      <c r="AU211" s="19" t="s">
        <v>82</v>
      </c>
    </row>
    <row r="212" s="2" customFormat="1" ht="16.5" customHeight="1">
      <c r="A212" s="40"/>
      <c r="B212" s="41"/>
      <c r="C212" s="238" t="s">
        <v>368</v>
      </c>
      <c r="D212" s="238" t="s">
        <v>206</v>
      </c>
      <c r="E212" s="239" t="s">
        <v>545</v>
      </c>
      <c r="F212" s="240" t="s">
        <v>546</v>
      </c>
      <c r="G212" s="241" t="s">
        <v>161</v>
      </c>
      <c r="H212" s="242">
        <v>1</v>
      </c>
      <c r="I212" s="243"/>
      <c r="J212" s="244">
        <f>ROUND(I212*H212,2)</f>
        <v>0</v>
      </c>
      <c r="K212" s="240" t="s">
        <v>129</v>
      </c>
      <c r="L212" s="245"/>
      <c r="M212" s="246" t="s">
        <v>19</v>
      </c>
      <c r="N212" s="247" t="s">
        <v>43</v>
      </c>
      <c r="O212" s="86"/>
      <c r="P212" s="215">
        <f>O212*H212</f>
        <v>0</v>
      </c>
      <c r="Q212" s="215">
        <v>0.00038999999999999999</v>
      </c>
      <c r="R212" s="215">
        <f>Q212*H212</f>
        <v>0.00038999999999999999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209</v>
      </c>
      <c r="AT212" s="217" t="s">
        <v>206</v>
      </c>
      <c r="AU212" s="217" t="s">
        <v>82</v>
      </c>
      <c r="AY212" s="19" t="s">
        <v>122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162</v>
      </c>
      <c r="BM212" s="217" t="s">
        <v>547</v>
      </c>
    </row>
    <row r="213" s="2" customFormat="1">
      <c r="A213" s="40"/>
      <c r="B213" s="41"/>
      <c r="C213" s="42"/>
      <c r="D213" s="219" t="s">
        <v>132</v>
      </c>
      <c r="E213" s="42"/>
      <c r="F213" s="220" t="s">
        <v>546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132</v>
      </c>
      <c r="AU213" s="19" t="s">
        <v>82</v>
      </c>
    </row>
    <row r="214" s="2" customFormat="1" ht="16.5" customHeight="1">
      <c r="A214" s="40"/>
      <c r="B214" s="41"/>
      <c r="C214" s="206" t="s">
        <v>548</v>
      </c>
      <c r="D214" s="206" t="s">
        <v>125</v>
      </c>
      <c r="E214" s="207" t="s">
        <v>549</v>
      </c>
      <c r="F214" s="208" t="s">
        <v>550</v>
      </c>
      <c r="G214" s="209" t="s">
        <v>161</v>
      </c>
      <c r="H214" s="210">
        <v>1</v>
      </c>
      <c r="I214" s="211"/>
      <c r="J214" s="212">
        <f>ROUND(I214*H214,2)</f>
        <v>0</v>
      </c>
      <c r="K214" s="208" t="s">
        <v>129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0.029819999999999999</v>
      </c>
      <c r="R214" s="215">
        <f>Q214*H214</f>
        <v>0.029819999999999999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162</v>
      </c>
      <c r="AT214" s="217" t="s">
        <v>125</v>
      </c>
      <c r="AU214" s="217" t="s">
        <v>82</v>
      </c>
      <c r="AY214" s="19" t="s">
        <v>122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162</v>
      </c>
      <c r="BM214" s="217" t="s">
        <v>551</v>
      </c>
    </row>
    <row r="215" s="2" customFormat="1">
      <c r="A215" s="40"/>
      <c r="B215" s="41"/>
      <c r="C215" s="42"/>
      <c r="D215" s="219" t="s">
        <v>132</v>
      </c>
      <c r="E215" s="42"/>
      <c r="F215" s="220" t="s">
        <v>552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132</v>
      </c>
      <c r="AU215" s="19" t="s">
        <v>82</v>
      </c>
    </row>
    <row r="216" s="2" customFormat="1">
      <c r="A216" s="40"/>
      <c r="B216" s="41"/>
      <c r="C216" s="42"/>
      <c r="D216" s="224" t="s">
        <v>134</v>
      </c>
      <c r="E216" s="42"/>
      <c r="F216" s="225" t="s">
        <v>553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134</v>
      </c>
      <c r="AU216" s="19" t="s">
        <v>82</v>
      </c>
    </row>
    <row r="217" s="2" customFormat="1" ht="21.75" customHeight="1">
      <c r="A217" s="40"/>
      <c r="B217" s="41"/>
      <c r="C217" s="206" t="s">
        <v>554</v>
      </c>
      <c r="D217" s="206" t="s">
        <v>125</v>
      </c>
      <c r="E217" s="207" t="s">
        <v>555</v>
      </c>
      <c r="F217" s="208" t="s">
        <v>556</v>
      </c>
      <c r="G217" s="209" t="s">
        <v>169</v>
      </c>
      <c r="H217" s="210">
        <v>7</v>
      </c>
      <c r="I217" s="211"/>
      <c r="J217" s="212">
        <f>ROUND(I217*H217,2)</f>
        <v>0</v>
      </c>
      <c r="K217" s="208" t="s">
        <v>129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162</v>
      </c>
      <c r="AT217" s="217" t="s">
        <v>125</v>
      </c>
      <c r="AU217" s="217" t="s">
        <v>82</v>
      </c>
      <c r="AY217" s="19" t="s">
        <v>122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162</v>
      </c>
      <c r="BM217" s="217" t="s">
        <v>557</v>
      </c>
    </row>
    <row r="218" s="2" customFormat="1">
      <c r="A218" s="40"/>
      <c r="B218" s="41"/>
      <c r="C218" s="42"/>
      <c r="D218" s="219" t="s">
        <v>132</v>
      </c>
      <c r="E218" s="42"/>
      <c r="F218" s="220" t="s">
        <v>558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132</v>
      </c>
      <c r="AU218" s="19" t="s">
        <v>82</v>
      </c>
    </row>
    <row r="219" s="2" customFormat="1">
      <c r="A219" s="40"/>
      <c r="B219" s="41"/>
      <c r="C219" s="42"/>
      <c r="D219" s="224" t="s">
        <v>134</v>
      </c>
      <c r="E219" s="42"/>
      <c r="F219" s="225" t="s">
        <v>559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134</v>
      </c>
      <c r="AU219" s="19" t="s">
        <v>82</v>
      </c>
    </row>
    <row r="220" s="2" customFormat="1" ht="24.15" customHeight="1">
      <c r="A220" s="40"/>
      <c r="B220" s="41"/>
      <c r="C220" s="206" t="s">
        <v>560</v>
      </c>
      <c r="D220" s="206" t="s">
        <v>125</v>
      </c>
      <c r="E220" s="207" t="s">
        <v>561</v>
      </c>
      <c r="F220" s="208" t="s">
        <v>562</v>
      </c>
      <c r="G220" s="209" t="s">
        <v>169</v>
      </c>
      <c r="H220" s="210">
        <v>5</v>
      </c>
      <c r="I220" s="211"/>
      <c r="J220" s="212">
        <f>ROUND(I220*H220,2)</f>
        <v>0</v>
      </c>
      <c r="K220" s="208" t="s">
        <v>129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162</v>
      </c>
      <c r="AT220" s="217" t="s">
        <v>125</v>
      </c>
      <c r="AU220" s="217" t="s">
        <v>82</v>
      </c>
      <c r="AY220" s="19" t="s">
        <v>122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162</v>
      </c>
      <c r="BM220" s="217" t="s">
        <v>563</v>
      </c>
    </row>
    <row r="221" s="2" customFormat="1">
      <c r="A221" s="40"/>
      <c r="B221" s="41"/>
      <c r="C221" s="42"/>
      <c r="D221" s="219" t="s">
        <v>132</v>
      </c>
      <c r="E221" s="42"/>
      <c r="F221" s="220" t="s">
        <v>564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132</v>
      </c>
      <c r="AU221" s="19" t="s">
        <v>82</v>
      </c>
    </row>
    <row r="222" s="2" customFormat="1">
      <c r="A222" s="40"/>
      <c r="B222" s="41"/>
      <c r="C222" s="42"/>
      <c r="D222" s="224" t="s">
        <v>134</v>
      </c>
      <c r="E222" s="42"/>
      <c r="F222" s="225" t="s">
        <v>565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134</v>
      </c>
      <c r="AU222" s="19" t="s">
        <v>82</v>
      </c>
    </row>
    <row r="223" s="2" customFormat="1" ht="24.15" customHeight="1">
      <c r="A223" s="40"/>
      <c r="B223" s="41"/>
      <c r="C223" s="206" t="s">
        <v>566</v>
      </c>
      <c r="D223" s="206" t="s">
        <v>125</v>
      </c>
      <c r="E223" s="207" t="s">
        <v>567</v>
      </c>
      <c r="F223" s="208" t="s">
        <v>568</v>
      </c>
      <c r="G223" s="209" t="s">
        <v>161</v>
      </c>
      <c r="H223" s="210">
        <v>1</v>
      </c>
      <c r="I223" s="211"/>
      <c r="J223" s="212">
        <f>ROUND(I223*H223,2)</f>
        <v>0</v>
      </c>
      <c r="K223" s="208" t="s">
        <v>129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2.0000000000000002E-05</v>
      </c>
      <c r="R223" s="215">
        <f>Q223*H223</f>
        <v>2.0000000000000002E-05</v>
      </c>
      <c r="S223" s="215">
        <v>0.00215</v>
      </c>
      <c r="T223" s="216">
        <f>S223*H223</f>
        <v>0.00215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162</v>
      </c>
      <c r="AT223" s="217" t="s">
        <v>125</v>
      </c>
      <c r="AU223" s="217" t="s">
        <v>82</v>
      </c>
      <c r="AY223" s="19" t="s">
        <v>122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162</v>
      </c>
      <c r="BM223" s="217" t="s">
        <v>569</v>
      </c>
    </row>
    <row r="224" s="2" customFormat="1">
      <c r="A224" s="40"/>
      <c r="B224" s="41"/>
      <c r="C224" s="42"/>
      <c r="D224" s="219" t="s">
        <v>132</v>
      </c>
      <c r="E224" s="42"/>
      <c r="F224" s="220" t="s">
        <v>570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132</v>
      </c>
      <c r="AU224" s="19" t="s">
        <v>82</v>
      </c>
    </row>
    <row r="225" s="2" customFormat="1">
      <c r="A225" s="40"/>
      <c r="B225" s="41"/>
      <c r="C225" s="42"/>
      <c r="D225" s="224" t="s">
        <v>134</v>
      </c>
      <c r="E225" s="42"/>
      <c r="F225" s="225" t="s">
        <v>571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134</v>
      </c>
      <c r="AU225" s="19" t="s">
        <v>82</v>
      </c>
    </row>
    <row r="226" s="2" customFormat="1" ht="24.15" customHeight="1">
      <c r="A226" s="40"/>
      <c r="B226" s="41"/>
      <c r="C226" s="206" t="s">
        <v>572</v>
      </c>
      <c r="D226" s="206" t="s">
        <v>125</v>
      </c>
      <c r="E226" s="207" t="s">
        <v>573</v>
      </c>
      <c r="F226" s="208" t="s">
        <v>574</v>
      </c>
      <c r="G226" s="209" t="s">
        <v>194</v>
      </c>
      <c r="H226" s="237"/>
      <c r="I226" s="211"/>
      <c r="J226" s="212">
        <f>ROUND(I226*H226,2)</f>
        <v>0</v>
      </c>
      <c r="K226" s="208" t="s">
        <v>129</v>
      </c>
      <c r="L226" s="46"/>
      <c r="M226" s="213" t="s">
        <v>19</v>
      </c>
      <c r="N226" s="214" t="s">
        <v>43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162</v>
      </c>
      <c r="AT226" s="217" t="s">
        <v>125</v>
      </c>
      <c r="AU226" s="217" t="s">
        <v>82</v>
      </c>
      <c r="AY226" s="19" t="s">
        <v>122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162</v>
      </c>
      <c r="BM226" s="217" t="s">
        <v>575</v>
      </c>
    </row>
    <row r="227" s="2" customFormat="1">
      <c r="A227" s="40"/>
      <c r="B227" s="41"/>
      <c r="C227" s="42"/>
      <c r="D227" s="219" t="s">
        <v>132</v>
      </c>
      <c r="E227" s="42"/>
      <c r="F227" s="220" t="s">
        <v>576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132</v>
      </c>
      <c r="AU227" s="19" t="s">
        <v>82</v>
      </c>
    </row>
    <row r="228" s="2" customFormat="1">
      <c r="A228" s="40"/>
      <c r="B228" s="41"/>
      <c r="C228" s="42"/>
      <c r="D228" s="224" t="s">
        <v>134</v>
      </c>
      <c r="E228" s="42"/>
      <c r="F228" s="225" t="s">
        <v>577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134</v>
      </c>
      <c r="AU228" s="19" t="s">
        <v>82</v>
      </c>
    </row>
    <row r="229" s="12" customFormat="1" ht="22.8" customHeight="1">
      <c r="A229" s="12"/>
      <c r="B229" s="190"/>
      <c r="C229" s="191"/>
      <c r="D229" s="192" t="s">
        <v>71</v>
      </c>
      <c r="E229" s="204" t="s">
        <v>578</v>
      </c>
      <c r="F229" s="204" t="s">
        <v>579</v>
      </c>
      <c r="G229" s="191"/>
      <c r="H229" s="191"/>
      <c r="I229" s="194"/>
      <c r="J229" s="205">
        <f>BK229</f>
        <v>0</v>
      </c>
      <c r="K229" s="191"/>
      <c r="L229" s="196"/>
      <c r="M229" s="197"/>
      <c r="N229" s="198"/>
      <c r="O229" s="198"/>
      <c r="P229" s="199">
        <f>SUM(P230:P287)</f>
        <v>0</v>
      </c>
      <c r="Q229" s="198"/>
      <c r="R229" s="199">
        <f>SUM(R230:R287)</f>
        <v>0.018280000000000001</v>
      </c>
      <c r="S229" s="198"/>
      <c r="T229" s="200">
        <f>SUM(T230:T287)</f>
        <v>0.021290000000000003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1" t="s">
        <v>82</v>
      </c>
      <c r="AT229" s="202" t="s">
        <v>71</v>
      </c>
      <c r="AU229" s="202" t="s">
        <v>80</v>
      </c>
      <c r="AY229" s="201" t="s">
        <v>122</v>
      </c>
      <c r="BK229" s="203">
        <f>SUM(BK230:BK287)</f>
        <v>0</v>
      </c>
    </row>
    <row r="230" s="2" customFormat="1" ht="24.15" customHeight="1">
      <c r="A230" s="40"/>
      <c r="B230" s="41"/>
      <c r="C230" s="206" t="s">
        <v>580</v>
      </c>
      <c r="D230" s="206" t="s">
        <v>125</v>
      </c>
      <c r="E230" s="207" t="s">
        <v>581</v>
      </c>
      <c r="F230" s="208" t="s">
        <v>582</v>
      </c>
      <c r="G230" s="209" t="s">
        <v>161</v>
      </c>
      <c r="H230" s="210">
        <v>4</v>
      </c>
      <c r="I230" s="211"/>
      <c r="J230" s="212">
        <f>ROUND(I230*H230,2)</f>
        <v>0</v>
      </c>
      <c r="K230" s="208" t="s">
        <v>129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0.00017000000000000001</v>
      </c>
      <c r="R230" s="215">
        <f>Q230*H230</f>
        <v>0.00068000000000000005</v>
      </c>
      <c r="S230" s="215">
        <v>0.0022000000000000001</v>
      </c>
      <c r="T230" s="216">
        <f>S230*H230</f>
        <v>0.0088000000000000005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162</v>
      </c>
      <c r="AT230" s="217" t="s">
        <v>125</v>
      </c>
      <c r="AU230" s="217" t="s">
        <v>82</v>
      </c>
      <c r="AY230" s="19" t="s">
        <v>122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162</v>
      </c>
      <c r="BM230" s="217" t="s">
        <v>583</v>
      </c>
    </row>
    <row r="231" s="2" customFormat="1">
      <c r="A231" s="40"/>
      <c r="B231" s="41"/>
      <c r="C231" s="42"/>
      <c r="D231" s="219" t="s">
        <v>132</v>
      </c>
      <c r="E231" s="42"/>
      <c r="F231" s="220" t="s">
        <v>584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132</v>
      </c>
      <c r="AU231" s="19" t="s">
        <v>82</v>
      </c>
    </row>
    <row r="232" s="2" customFormat="1">
      <c r="A232" s="40"/>
      <c r="B232" s="41"/>
      <c r="C232" s="42"/>
      <c r="D232" s="224" t="s">
        <v>134</v>
      </c>
      <c r="E232" s="42"/>
      <c r="F232" s="225" t="s">
        <v>585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134</v>
      </c>
      <c r="AU232" s="19" t="s">
        <v>82</v>
      </c>
    </row>
    <row r="233" s="2" customFormat="1" ht="24.15" customHeight="1">
      <c r="A233" s="40"/>
      <c r="B233" s="41"/>
      <c r="C233" s="206" t="s">
        <v>586</v>
      </c>
      <c r="D233" s="206" t="s">
        <v>125</v>
      </c>
      <c r="E233" s="207" t="s">
        <v>587</v>
      </c>
      <c r="F233" s="208" t="s">
        <v>588</v>
      </c>
      <c r="G233" s="209" t="s">
        <v>161</v>
      </c>
      <c r="H233" s="210">
        <v>2</v>
      </c>
      <c r="I233" s="211"/>
      <c r="J233" s="212">
        <f>ROUND(I233*H233,2)</f>
        <v>0</v>
      </c>
      <c r="K233" s="208" t="s">
        <v>129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0.00021000000000000001</v>
      </c>
      <c r="R233" s="215">
        <f>Q233*H233</f>
        <v>0.00042000000000000002</v>
      </c>
      <c r="S233" s="215">
        <v>0.0035000000000000001</v>
      </c>
      <c r="T233" s="216">
        <f>S233*H233</f>
        <v>0.0070000000000000001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162</v>
      </c>
      <c r="AT233" s="217" t="s">
        <v>125</v>
      </c>
      <c r="AU233" s="217" t="s">
        <v>82</v>
      </c>
      <c r="AY233" s="19" t="s">
        <v>122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162</v>
      </c>
      <c r="BM233" s="217" t="s">
        <v>589</v>
      </c>
    </row>
    <row r="234" s="2" customFormat="1">
      <c r="A234" s="40"/>
      <c r="B234" s="41"/>
      <c r="C234" s="42"/>
      <c r="D234" s="219" t="s">
        <v>132</v>
      </c>
      <c r="E234" s="42"/>
      <c r="F234" s="220" t="s">
        <v>590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82</v>
      </c>
    </row>
    <row r="235" s="2" customFormat="1">
      <c r="A235" s="40"/>
      <c r="B235" s="41"/>
      <c r="C235" s="42"/>
      <c r="D235" s="224" t="s">
        <v>134</v>
      </c>
      <c r="E235" s="42"/>
      <c r="F235" s="225" t="s">
        <v>591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134</v>
      </c>
      <c r="AU235" s="19" t="s">
        <v>82</v>
      </c>
    </row>
    <row r="236" s="2" customFormat="1" ht="24.15" customHeight="1">
      <c r="A236" s="40"/>
      <c r="B236" s="41"/>
      <c r="C236" s="206" t="s">
        <v>592</v>
      </c>
      <c r="D236" s="206" t="s">
        <v>125</v>
      </c>
      <c r="E236" s="207" t="s">
        <v>593</v>
      </c>
      <c r="F236" s="208" t="s">
        <v>594</v>
      </c>
      <c r="G236" s="209" t="s">
        <v>161</v>
      </c>
      <c r="H236" s="210">
        <v>1</v>
      </c>
      <c r="I236" s="211"/>
      <c r="J236" s="212">
        <f>ROUND(I236*H236,2)</f>
        <v>0</v>
      </c>
      <c r="K236" s="208" t="s">
        <v>129</v>
      </c>
      <c r="L236" s="46"/>
      <c r="M236" s="213" t="s">
        <v>19</v>
      </c>
      <c r="N236" s="214" t="s">
        <v>43</v>
      </c>
      <c r="O236" s="86"/>
      <c r="P236" s="215">
        <f>O236*H236</f>
        <v>0</v>
      </c>
      <c r="Q236" s="215">
        <v>9.0000000000000006E-05</v>
      </c>
      <c r="R236" s="215">
        <f>Q236*H236</f>
        <v>9.0000000000000006E-05</v>
      </c>
      <c r="S236" s="215">
        <v>0.0015100000000000001</v>
      </c>
      <c r="T236" s="216">
        <f>S236*H236</f>
        <v>0.0015100000000000001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162</v>
      </c>
      <c r="AT236" s="217" t="s">
        <v>125</v>
      </c>
      <c r="AU236" s="217" t="s">
        <v>82</v>
      </c>
      <c r="AY236" s="19" t="s">
        <v>122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162</v>
      </c>
      <c r="BM236" s="217" t="s">
        <v>595</v>
      </c>
    </row>
    <row r="237" s="2" customFormat="1">
      <c r="A237" s="40"/>
      <c r="B237" s="41"/>
      <c r="C237" s="42"/>
      <c r="D237" s="219" t="s">
        <v>132</v>
      </c>
      <c r="E237" s="42"/>
      <c r="F237" s="220" t="s">
        <v>596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132</v>
      </c>
      <c r="AU237" s="19" t="s">
        <v>82</v>
      </c>
    </row>
    <row r="238" s="2" customFormat="1">
      <c r="A238" s="40"/>
      <c r="B238" s="41"/>
      <c r="C238" s="42"/>
      <c r="D238" s="224" t="s">
        <v>134</v>
      </c>
      <c r="E238" s="42"/>
      <c r="F238" s="225" t="s">
        <v>597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134</v>
      </c>
      <c r="AU238" s="19" t="s">
        <v>82</v>
      </c>
    </row>
    <row r="239" s="2" customFormat="1" ht="24.15" customHeight="1">
      <c r="A239" s="40"/>
      <c r="B239" s="41"/>
      <c r="C239" s="206" t="s">
        <v>598</v>
      </c>
      <c r="D239" s="206" t="s">
        <v>125</v>
      </c>
      <c r="E239" s="207" t="s">
        <v>599</v>
      </c>
      <c r="F239" s="208" t="s">
        <v>600</v>
      </c>
      <c r="G239" s="209" t="s">
        <v>161</v>
      </c>
      <c r="H239" s="210">
        <v>1</v>
      </c>
      <c r="I239" s="211"/>
      <c r="J239" s="212">
        <f>ROUND(I239*H239,2)</f>
        <v>0</v>
      </c>
      <c r="K239" s="208" t="s">
        <v>129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0.00012999999999999999</v>
      </c>
      <c r="R239" s="215">
        <f>Q239*H239</f>
        <v>0.00012999999999999999</v>
      </c>
      <c r="S239" s="215">
        <v>0.00398</v>
      </c>
      <c r="T239" s="216">
        <f>S239*H239</f>
        <v>0.00398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162</v>
      </c>
      <c r="AT239" s="217" t="s">
        <v>125</v>
      </c>
      <c r="AU239" s="217" t="s">
        <v>82</v>
      </c>
      <c r="AY239" s="19" t="s">
        <v>122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162</v>
      </c>
      <c r="BM239" s="217" t="s">
        <v>601</v>
      </c>
    </row>
    <row r="240" s="2" customFormat="1">
      <c r="A240" s="40"/>
      <c r="B240" s="41"/>
      <c r="C240" s="42"/>
      <c r="D240" s="219" t="s">
        <v>132</v>
      </c>
      <c r="E240" s="42"/>
      <c r="F240" s="220" t="s">
        <v>602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132</v>
      </c>
      <c r="AU240" s="19" t="s">
        <v>82</v>
      </c>
    </row>
    <row r="241" s="2" customFormat="1">
      <c r="A241" s="40"/>
      <c r="B241" s="41"/>
      <c r="C241" s="42"/>
      <c r="D241" s="224" t="s">
        <v>134</v>
      </c>
      <c r="E241" s="42"/>
      <c r="F241" s="225" t="s">
        <v>603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134</v>
      </c>
      <c r="AU241" s="19" t="s">
        <v>82</v>
      </c>
    </row>
    <row r="242" s="2" customFormat="1" ht="16.5" customHeight="1">
      <c r="A242" s="40"/>
      <c r="B242" s="41"/>
      <c r="C242" s="206" t="s">
        <v>604</v>
      </c>
      <c r="D242" s="206" t="s">
        <v>125</v>
      </c>
      <c r="E242" s="207" t="s">
        <v>605</v>
      </c>
      <c r="F242" s="208" t="s">
        <v>606</v>
      </c>
      <c r="G242" s="209" t="s">
        <v>161</v>
      </c>
      <c r="H242" s="210">
        <v>1</v>
      </c>
      <c r="I242" s="211"/>
      <c r="J242" s="212">
        <f>ROUND(I242*H242,2)</f>
        <v>0</v>
      </c>
      <c r="K242" s="208" t="s">
        <v>129</v>
      </c>
      <c r="L242" s="46"/>
      <c r="M242" s="213" t="s">
        <v>19</v>
      </c>
      <c r="N242" s="214" t="s">
        <v>43</v>
      </c>
      <c r="O242" s="86"/>
      <c r="P242" s="215">
        <f>O242*H242</f>
        <v>0</v>
      </c>
      <c r="Q242" s="215">
        <v>0.00014999999999999999</v>
      </c>
      <c r="R242" s="215">
        <f>Q242*H242</f>
        <v>0.00014999999999999999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162</v>
      </c>
      <c r="AT242" s="217" t="s">
        <v>125</v>
      </c>
      <c r="AU242" s="217" t="s">
        <v>82</v>
      </c>
      <c r="AY242" s="19" t="s">
        <v>122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80</v>
      </c>
      <c r="BK242" s="218">
        <f>ROUND(I242*H242,2)</f>
        <v>0</v>
      </c>
      <c r="BL242" s="19" t="s">
        <v>162</v>
      </c>
      <c r="BM242" s="217" t="s">
        <v>607</v>
      </c>
    </row>
    <row r="243" s="2" customFormat="1">
      <c r="A243" s="40"/>
      <c r="B243" s="41"/>
      <c r="C243" s="42"/>
      <c r="D243" s="219" t="s">
        <v>132</v>
      </c>
      <c r="E243" s="42"/>
      <c r="F243" s="220" t="s">
        <v>608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132</v>
      </c>
      <c r="AU243" s="19" t="s">
        <v>82</v>
      </c>
    </row>
    <row r="244" s="2" customFormat="1">
      <c r="A244" s="40"/>
      <c r="B244" s="41"/>
      <c r="C244" s="42"/>
      <c r="D244" s="224" t="s">
        <v>134</v>
      </c>
      <c r="E244" s="42"/>
      <c r="F244" s="225" t="s">
        <v>609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134</v>
      </c>
      <c r="AU244" s="19" t="s">
        <v>82</v>
      </c>
    </row>
    <row r="245" s="2" customFormat="1" ht="16.5" customHeight="1">
      <c r="A245" s="40"/>
      <c r="B245" s="41"/>
      <c r="C245" s="206" t="s">
        <v>610</v>
      </c>
      <c r="D245" s="206" t="s">
        <v>125</v>
      </c>
      <c r="E245" s="207" t="s">
        <v>611</v>
      </c>
      <c r="F245" s="208" t="s">
        <v>612</v>
      </c>
      <c r="G245" s="209" t="s">
        <v>161</v>
      </c>
      <c r="H245" s="210">
        <v>1</v>
      </c>
      <c r="I245" s="211"/>
      <c r="J245" s="212">
        <f>ROUND(I245*H245,2)</f>
        <v>0</v>
      </c>
      <c r="K245" s="208" t="s">
        <v>129</v>
      </c>
      <c r="L245" s="46"/>
      <c r="M245" s="213" t="s">
        <v>19</v>
      </c>
      <c r="N245" s="214" t="s">
        <v>43</v>
      </c>
      <c r="O245" s="86"/>
      <c r="P245" s="215">
        <f>O245*H245</f>
        <v>0</v>
      </c>
      <c r="Q245" s="215">
        <v>0.00022000000000000001</v>
      </c>
      <c r="R245" s="215">
        <f>Q245*H245</f>
        <v>0.00022000000000000001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162</v>
      </c>
      <c r="AT245" s="217" t="s">
        <v>125</v>
      </c>
      <c r="AU245" s="217" t="s">
        <v>82</v>
      </c>
      <c r="AY245" s="19" t="s">
        <v>122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80</v>
      </c>
      <c r="BK245" s="218">
        <f>ROUND(I245*H245,2)</f>
        <v>0</v>
      </c>
      <c r="BL245" s="19" t="s">
        <v>162</v>
      </c>
      <c r="BM245" s="217" t="s">
        <v>613</v>
      </c>
    </row>
    <row r="246" s="2" customFormat="1">
      <c r="A246" s="40"/>
      <c r="B246" s="41"/>
      <c r="C246" s="42"/>
      <c r="D246" s="219" t="s">
        <v>132</v>
      </c>
      <c r="E246" s="42"/>
      <c r="F246" s="220" t="s">
        <v>614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132</v>
      </c>
      <c r="AU246" s="19" t="s">
        <v>82</v>
      </c>
    </row>
    <row r="247" s="2" customFormat="1">
      <c r="A247" s="40"/>
      <c r="B247" s="41"/>
      <c r="C247" s="42"/>
      <c r="D247" s="224" t="s">
        <v>134</v>
      </c>
      <c r="E247" s="42"/>
      <c r="F247" s="225" t="s">
        <v>615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134</v>
      </c>
      <c r="AU247" s="19" t="s">
        <v>82</v>
      </c>
    </row>
    <row r="248" s="2" customFormat="1" ht="21.75" customHeight="1">
      <c r="A248" s="40"/>
      <c r="B248" s="41"/>
      <c r="C248" s="206" t="s">
        <v>616</v>
      </c>
      <c r="D248" s="206" t="s">
        <v>125</v>
      </c>
      <c r="E248" s="207" t="s">
        <v>617</v>
      </c>
      <c r="F248" s="208" t="s">
        <v>618</v>
      </c>
      <c r="G248" s="209" t="s">
        <v>161</v>
      </c>
      <c r="H248" s="210">
        <v>2</v>
      </c>
      <c r="I248" s="211"/>
      <c r="J248" s="212">
        <f>ROUND(I248*H248,2)</f>
        <v>0</v>
      </c>
      <c r="K248" s="208" t="s">
        <v>129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0.00058</v>
      </c>
      <c r="R248" s="215">
        <f>Q248*H248</f>
        <v>0.00116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162</v>
      </c>
      <c r="AT248" s="217" t="s">
        <v>125</v>
      </c>
      <c r="AU248" s="217" t="s">
        <v>82</v>
      </c>
      <c r="AY248" s="19" t="s">
        <v>122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80</v>
      </c>
      <c r="BK248" s="218">
        <f>ROUND(I248*H248,2)</f>
        <v>0</v>
      </c>
      <c r="BL248" s="19" t="s">
        <v>162</v>
      </c>
      <c r="BM248" s="217" t="s">
        <v>619</v>
      </c>
    </row>
    <row r="249" s="2" customFormat="1">
      <c r="A249" s="40"/>
      <c r="B249" s="41"/>
      <c r="C249" s="42"/>
      <c r="D249" s="219" t="s">
        <v>132</v>
      </c>
      <c r="E249" s="42"/>
      <c r="F249" s="220" t="s">
        <v>620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132</v>
      </c>
      <c r="AU249" s="19" t="s">
        <v>82</v>
      </c>
    </row>
    <row r="250" s="2" customFormat="1">
      <c r="A250" s="40"/>
      <c r="B250" s="41"/>
      <c r="C250" s="42"/>
      <c r="D250" s="224" t="s">
        <v>134</v>
      </c>
      <c r="E250" s="42"/>
      <c r="F250" s="225" t="s">
        <v>621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134</v>
      </c>
      <c r="AU250" s="19" t="s">
        <v>82</v>
      </c>
    </row>
    <row r="251" s="2" customFormat="1" ht="24.15" customHeight="1">
      <c r="A251" s="40"/>
      <c r="B251" s="41"/>
      <c r="C251" s="206" t="s">
        <v>622</v>
      </c>
      <c r="D251" s="206" t="s">
        <v>125</v>
      </c>
      <c r="E251" s="207" t="s">
        <v>623</v>
      </c>
      <c r="F251" s="208" t="s">
        <v>624</v>
      </c>
      <c r="G251" s="209" t="s">
        <v>161</v>
      </c>
      <c r="H251" s="210">
        <v>1</v>
      </c>
      <c r="I251" s="211"/>
      <c r="J251" s="212">
        <f>ROUND(I251*H251,2)</f>
        <v>0</v>
      </c>
      <c r="K251" s="208" t="s">
        <v>129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0.00036000000000000002</v>
      </c>
      <c r="R251" s="215">
        <f>Q251*H251</f>
        <v>0.00036000000000000002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162</v>
      </c>
      <c r="AT251" s="217" t="s">
        <v>125</v>
      </c>
      <c r="AU251" s="217" t="s">
        <v>82</v>
      </c>
      <c r="AY251" s="19" t="s">
        <v>122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162</v>
      </c>
      <c r="BM251" s="217" t="s">
        <v>625</v>
      </c>
    </row>
    <row r="252" s="2" customFormat="1">
      <c r="A252" s="40"/>
      <c r="B252" s="41"/>
      <c r="C252" s="42"/>
      <c r="D252" s="219" t="s">
        <v>132</v>
      </c>
      <c r="E252" s="42"/>
      <c r="F252" s="220" t="s">
        <v>626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132</v>
      </c>
      <c r="AU252" s="19" t="s">
        <v>82</v>
      </c>
    </row>
    <row r="253" s="2" customFormat="1">
      <c r="A253" s="40"/>
      <c r="B253" s="41"/>
      <c r="C253" s="42"/>
      <c r="D253" s="224" t="s">
        <v>134</v>
      </c>
      <c r="E253" s="42"/>
      <c r="F253" s="225" t="s">
        <v>627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134</v>
      </c>
      <c r="AU253" s="19" t="s">
        <v>82</v>
      </c>
    </row>
    <row r="254" s="2" customFormat="1" ht="21.75" customHeight="1">
      <c r="A254" s="40"/>
      <c r="B254" s="41"/>
      <c r="C254" s="206" t="s">
        <v>628</v>
      </c>
      <c r="D254" s="206" t="s">
        <v>125</v>
      </c>
      <c r="E254" s="207" t="s">
        <v>629</v>
      </c>
      <c r="F254" s="208" t="s">
        <v>630</v>
      </c>
      <c r="G254" s="209" t="s">
        <v>161</v>
      </c>
      <c r="H254" s="210">
        <v>1</v>
      </c>
      <c r="I254" s="211"/>
      <c r="J254" s="212">
        <f>ROUND(I254*H254,2)</f>
        <v>0</v>
      </c>
      <c r="K254" s="208" t="s">
        <v>129</v>
      </c>
      <c r="L254" s="46"/>
      <c r="M254" s="213" t="s">
        <v>19</v>
      </c>
      <c r="N254" s="214" t="s">
        <v>43</v>
      </c>
      <c r="O254" s="86"/>
      <c r="P254" s="215">
        <f>O254*H254</f>
        <v>0</v>
      </c>
      <c r="Q254" s="215">
        <v>0.00044000000000000002</v>
      </c>
      <c r="R254" s="215">
        <f>Q254*H254</f>
        <v>0.00044000000000000002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162</v>
      </c>
      <c r="AT254" s="217" t="s">
        <v>125</v>
      </c>
      <c r="AU254" s="217" t="s">
        <v>82</v>
      </c>
      <c r="AY254" s="19" t="s">
        <v>122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162</v>
      </c>
      <c r="BM254" s="217" t="s">
        <v>631</v>
      </c>
    </row>
    <row r="255" s="2" customFormat="1">
      <c r="A255" s="40"/>
      <c r="B255" s="41"/>
      <c r="C255" s="42"/>
      <c r="D255" s="219" t="s">
        <v>132</v>
      </c>
      <c r="E255" s="42"/>
      <c r="F255" s="220" t="s">
        <v>632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132</v>
      </c>
      <c r="AU255" s="19" t="s">
        <v>82</v>
      </c>
    </row>
    <row r="256" s="2" customFormat="1">
      <c r="A256" s="40"/>
      <c r="B256" s="41"/>
      <c r="C256" s="42"/>
      <c r="D256" s="224" t="s">
        <v>134</v>
      </c>
      <c r="E256" s="42"/>
      <c r="F256" s="225" t="s">
        <v>633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134</v>
      </c>
      <c r="AU256" s="19" t="s">
        <v>82</v>
      </c>
    </row>
    <row r="257" s="2" customFormat="1" ht="21.75" customHeight="1">
      <c r="A257" s="40"/>
      <c r="B257" s="41"/>
      <c r="C257" s="206" t="s">
        <v>634</v>
      </c>
      <c r="D257" s="206" t="s">
        <v>125</v>
      </c>
      <c r="E257" s="207" t="s">
        <v>635</v>
      </c>
      <c r="F257" s="208" t="s">
        <v>636</v>
      </c>
      <c r="G257" s="209" t="s">
        <v>161</v>
      </c>
      <c r="H257" s="210">
        <v>4</v>
      </c>
      <c r="I257" s="211"/>
      <c r="J257" s="212">
        <f>ROUND(I257*H257,2)</f>
        <v>0</v>
      </c>
      <c r="K257" s="208" t="s">
        <v>129</v>
      </c>
      <c r="L257" s="46"/>
      <c r="M257" s="213" t="s">
        <v>19</v>
      </c>
      <c r="N257" s="214" t="s">
        <v>43</v>
      </c>
      <c r="O257" s="86"/>
      <c r="P257" s="215">
        <f>O257*H257</f>
        <v>0</v>
      </c>
      <c r="Q257" s="215">
        <v>0.00075000000000000002</v>
      </c>
      <c r="R257" s="215">
        <f>Q257*H257</f>
        <v>0.0030000000000000001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162</v>
      </c>
      <c r="AT257" s="217" t="s">
        <v>125</v>
      </c>
      <c r="AU257" s="217" t="s">
        <v>82</v>
      </c>
      <c r="AY257" s="19" t="s">
        <v>122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80</v>
      </c>
      <c r="BK257" s="218">
        <f>ROUND(I257*H257,2)</f>
        <v>0</v>
      </c>
      <c r="BL257" s="19" t="s">
        <v>162</v>
      </c>
      <c r="BM257" s="217" t="s">
        <v>637</v>
      </c>
    </row>
    <row r="258" s="2" customFormat="1">
      <c r="A258" s="40"/>
      <c r="B258" s="41"/>
      <c r="C258" s="42"/>
      <c r="D258" s="219" t="s">
        <v>132</v>
      </c>
      <c r="E258" s="42"/>
      <c r="F258" s="220" t="s">
        <v>638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132</v>
      </c>
      <c r="AU258" s="19" t="s">
        <v>82</v>
      </c>
    </row>
    <row r="259" s="2" customFormat="1">
      <c r="A259" s="40"/>
      <c r="B259" s="41"/>
      <c r="C259" s="42"/>
      <c r="D259" s="224" t="s">
        <v>134</v>
      </c>
      <c r="E259" s="42"/>
      <c r="F259" s="225" t="s">
        <v>639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134</v>
      </c>
      <c r="AU259" s="19" t="s">
        <v>82</v>
      </c>
    </row>
    <row r="260" s="2" customFormat="1" ht="21.75" customHeight="1">
      <c r="A260" s="40"/>
      <c r="B260" s="41"/>
      <c r="C260" s="206" t="s">
        <v>640</v>
      </c>
      <c r="D260" s="206" t="s">
        <v>125</v>
      </c>
      <c r="E260" s="207" t="s">
        <v>641</v>
      </c>
      <c r="F260" s="208" t="s">
        <v>642</v>
      </c>
      <c r="G260" s="209" t="s">
        <v>161</v>
      </c>
      <c r="H260" s="210">
        <v>2</v>
      </c>
      <c r="I260" s="211"/>
      <c r="J260" s="212">
        <f>ROUND(I260*H260,2)</f>
        <v>0</v>
      </c>
      <c r="K260" s="208" t="s">
        <v>129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0.0018</v>
      </c>
      <c r="R260" s="215">
        <f>Q260*H260</f>
        <v>0.0035999999999999999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162</v>
      </c>
      <c r="AT260" s="217" t="s">
        <v>125</v>
      </c>
      <c r="AU260" s="217" t="s">
        <v>82</v>
      </c>
      <c r="AY260" s="19" t="s">
        <v>122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162</v>
      </c>
      <c r="BM260" s="217" t="s">
        <v>643</v>
      </c>
    </row>
    <row r="261" s="2" customFormat="1">
      <c r="A261" s="40"/>
      <c r="B261" s="41"/>
      <c r="C261" s="42"/>
      <c r="D261" s="219" t="s">
        <v>132</v>
      </c>
      <c r="E261" s="42"/>
      <c r="F261" s="220" t="s">
        <v>644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132</v>
      </c>
      <c r="AU261" s="19" t="s">
        <v>82</v>
      </c>
    </row>
    <row r="262" s="2" customFormat="1">
      <c r="A262" s="40"/>
      <c r="B262" s="41"/>
      <c r="C262" s="42"/>
      <c r="D262" s="224" t="s">
        <v>134</v>
      </c>
      <c r="E262" s="42"/>
      <c r="F262" s="225" t="s">
        <v>645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134</v>
      </c>
      <c r="AU262" s="19" t="s">
        <v>82</v>
      </c>
    </row>
    <row r="263" s="2" customFormat="1" ht="24.15" customHeight="1">
      <c r="A263" s="40"/>
      <c r="B263" s="41"/>
      <c r="C263" s="206" t="s">
        <v>646</v>
      </c>
      <c r="D263" s="206" t="s">
        <v>125</v>
      </c>
      <c r="E263" s="207" t="s">
        <v>647</v>
      </c>
      <c r="F263" s="208" t="s">
        <v>648</v>
      </c>
      <c r="G263" s="209" t="s">
        <v>161</v>
      </c>
      <c r="H263" s="210">
        <v>1</v>
      </c>
      <c r="I263" s="211"/>
      <c r="J263" s="212">
        <f>ROUND(I263*H263,2)</f>
        <v>0</v>
      </c>
      <c r="K263" s="208" t="s">
        <v>129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0.00022000000000000001</v>
      </c>
      <c r="R263" s="215">
        <f>Q263*H263</f>
        <v>0.00022000000000000001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162</v>
      </c>
      <c r="AT263" s="217" t="s">
        <v>125</v>
      </c>
      <c r="AU263" s="217" t="s">
        <v>82</v>
      </c>
      <c r="AY263" s="19" t="s">
        <v>122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162</v>
      </c>
      <c r="BM263" s="217" t="s">
        <v>649</v>
      </c>
    </row>
    <row r="264" s="2" customFormat="1">
      <c r="A264" s="40"/>
      <c r="B264" s="41"/>
      <c r="C264" s="42"/>
      <c r="D264" s="219" t="s">
        <v>132</v>
      </c>
      <c r="E264" s="42"/>
      <c r="F264" s="220" t="s">
        <v>650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132</v>
      </c>
      <c r="AU264" s="19" t="s">
        <v>82</v>
      </c>
    </row>
    <row r="265" s="2" customFormat="1">
      <c r="A265" s="40"/>
      <c r="B265" s="41"/>
      <c r="C265" s="42"/>
      <c r="D265" s="224" t="s">
        <v>134</v>
      </c>
      <c r="E265" s="42"/>
      <c r="F265" s="225" t="s">
        <v>651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134</v>
      </c>
      <c r="AU265" s="19" t="s">
        <v>82</v>
      </c>
    </row>
    <row r="266" s="2" customFormat="1" ht="24.15" customHeight="1">
      <c r="A266" s="40"/>
      <c r="B266" s="41"/>
      <c r="C266" s="206" t="s">
        <v>652</v>
      </c>
      <c r="D266" s="206" t="s">
        <v>125</v>
      </c>
      <c r="E266" s="207" t="s">
        <v>653</v>
      </c>
      <c r="F266" s="208" t="s">
        <v>654</v>
      </c>
      <c r="G266" s="209" t="s">
        <v>161</v>
      </c>
      <c r="H266" s="210">
        <v>1</v>
      </c>
      <c r="I266" s="211"/>
      <c r="J266" s="212">
        <f>ROUND(I266*H266,2)</f>
        <v>0</v>
      </c>
      <c r="K266" s="208" t="s">
        <v>129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0.0014499999999999999</v>
      </c>
      <c r="R266" s="215">
        <f>Q266*H266</f>
        <v>0.0014499999999999999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162</v>
      </c>
      <c r="AT266" s="217" t="s">
        <v>125</v>
      </c>
      <c r="AU266" s="217" t="s">
        <v>82</v>
      </c>
      <c r="AY266" s="19" t="s">
        <v>122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162</v>
      </c>
      <c r="BM266" s="217" t="s">
        <v>655</v>
      </c>
    </row>
    <row r="267" s="2" customFormat="1">
      <c r="A267" s="40"/>
      <c r="B267" s="41"/>
      <c r="C267" s="42"/>
      <c r="D267" s="219" t="s">
        <v>132</v>
      </c>
      <c r="E267" s="42"/>
      <c r="F267" s="220" t="s">
        <v>656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132</v>
      </c>
      <c r="AU267" s="19" t="s">
        <v>82</v>
      </c>
    </row>
    <row r="268" s="2" customFormat="1">
      <c r="A268" s="40"/>
      <c r="B268" s="41"/>
      <c r="C268" s="42"/>
      <c r="D268" s="224" t="s">
        <v>134</v>
      </c>
      <c r="E268" s="42"/>
      <c r="F268" s="225" t="s">
        <v>657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134</v>
      </c>
      <c r="AU268" s="19" t="s">
        <v>82</v>
      </c>
    </row>
    <row r="269" s="2" customFormat="1" ht="24.15" customHeight="1">
      <c r="A269" s="40"/>
      <c r="B269" s="41"/>
      <c r="C269" s="206" t="s">
        <v>658</v>
      </c>
      <c r="D269" s="206" t="s">
        <v>125</v>
      </c>
      <c r="E269" s="207" t="s">
        <v>659</v>
      </c>
      <c r="F269" s="208" t="s">
        <v>660</v>
      </c>
      <c r="G269" s="209" t="s">
        <v>161</v>
      </c>
      <c r="H269" s="210">
        <v>1</v>
      </c>
      <c r="I269" s="211"/>
      <c r="J269" s="212">
        <f>ROUND(I269*H269,2)</f>
        <v>0</v>
      </c>
      <c r="K269" s="208" t="s">
        <v>129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0.0014599999999999999</v>
      </c>
      <c r="R269" s="215">
        <f>Q269*H269</f>
        <v>0.0014599999999999999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162</v>
      </c>
      <c r="AT269" s="217" t="s">
        <v>125</v>
      </c>
      <c r="AU269" s="217" t="s">
        <v>82</v>
      </c>
      <c r="AY269" s="19" t="s">
        <v>122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162</v>
      </c>
      <c r="BM269" s="217" t="s">
        <v>661</v>
      </c>
    </row>
    <row r="270" s="2" customFormat="1">
      <c r="A270" s="40"/>
      <c r="B270" s="41"/>
      <c r="C270" s="42"/>
      <c r="D270" s="219" t="s">
        <v>132</v>
      </c>
      <c r="E270" s="42"/>
      <c r="F270" s="220" t="s">
        <v>662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132</v>
      </c>
      <c r="AU270" s="19" t="s">
        <v>82</v>
      </c>
    </row>
    <row r="271" s="2" customFormat="1">
      <c r="A271" s="40"/>
      <c r="B271" s="41"/>
      <c r="C271" s="42"/>
      <c r="D271" s="224" t="s">
        <v>134</v>
      </c>
      <c r="E271" s="42"/>
      <c r="F271" s="225" t="s">
        <v>663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134</v>
      </c>
      <c r="AU271" s="19" t="s">
        <v>82</v>
      </c>
    </row>
    <row r="272" s="2" customFormat="1" ht="24.15" customHeight="1">
      <c r="A272" s="40"/>
      <c r="B272" s="41"/>
      <c r="C272" s="206" t="s">
        <v>664</v>
      </c>
      <c r="D272" s="206" t="s">
        <v>125</v>
      </c>
      <c r="E272" s="207" t="s">
        <v>665</v>
      </c>
      <c r="F272" s="208" t="s">
        <v>666</v>
      </c>
      <c r="G272" s="209" t="s">
        <v>161</v>
      </c>
      <c r="H272" s="210">
        <v>1</v>
      </c>
      <c r="I272" s="211"/>
      <c r="J272" s="212">
        <f>ROUND(I272*H272,2)</f>
        <v>0</v>
      </c>
      <c r="K272" s="208" t="s">
        <v>129</v>
      </c>
      <c r="L272" s="46"/>
      <c r="M272" s="213" t="s">
        <v>19</v>
      </c>
      <c r="N272" s="214" t="s">
        <v>43</v>
      </c>
      <c r="O272" s="86"/>
      <c r="P272" s="215">
        <f>O272*H272</f>
        <v>0</v>
      </c>
      <c r="Q272" s="215">
        <v>0.00147</v>
      </c>
      <c r="R272" s="215">
        <f>Q272*H272</f>
        <v>0.00147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162</v>
      </c>
      <c r="AT272" s="217" t="s">
        <v>125</v>
      </c>
      <c r="AU272" s="217" t="s">
        <v>82</v>
      </c>
      <c r="AY272" s="19" t="s">
        <v>122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80</v>
      </c>
      <c r="BK272" s="218">
        <f>ROUND(I272*H272,2)</f>
        <v>0</v>
      </c>
      <c r="BL272" s="19" t="s">
        <v>162</v>
      </c>
      <c r="BM272" s="217" t="s">
        <v>667</v>
      </c>
    </row>
    <row r="273" s="2" customFormat="1">
      <c r="A273" s="40"/>
      <c r="B273" s="41"/>
      <c r="C273" s="42"/>
      <c r="D273" s="219" t="s">
        <v>132</v>
      </c>
      <c r="E273" s="42"/>
      <c r="F273" s="220" t="s">
        <v>668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132</v>
      </c>
      <c r="AU273" s="19" t="s">
        <v>82</v>
      </c>
    </row>
    <row r="274" s="2" customFormat="1">
      <c r="A274" s="40"/>
      <c r="B274" s="41"/>
      <c r="C274" s="42"/>
      <c r="D274" s="224" t="s">
        <v>134</v>
      </c>
      <c r="E274" s="42"/>
      <c r="F274" s="225" t="s">
        <v>669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134</v>
      </c>
      <c r="AU274" s="19" t="s">
        <v>82</v>
      </c>
    </row>
    <row r="275" s="2" customFormat="1" ht="24.15" customHeight="1">
      <c r="A275" s="40"/>
      <c r="B275" s="41"/>
      <c r="C275" s="206" t="s">
        <v>670</v>
      </c>
      <c r="D275" s="206" t="s">
        <v>125</v>
      </c>
      <c r="E275" s="207" t="s">
        <v>671</v>
      </c>
      <c r="F275" s="208" t="s">
        <v>672</v>
      </c>
      <c r="G275" s="209" t="s">
        <v>161</v>
      </c>
      <c r="H275" s="210">
        <v>1</v>
      </c>
      <c r="I275" s="211"/>
      <c r="J275" s="212">
        <f>ROUND(I275*H275,2)</f>
        <v>0</v>
      </c>
      <c r="K275" s="208" t="s">
        <v>129</v>
      </c>
      <c r="L275" s="46"/>
      <c r="M275" s="213" t="s">
        <v>19</v>
      </c>
      <c r="N275" s="214" t="s">
        <v>43</v>
      </c>
      <c r="O275" s="86"/>
      <c r="P275" s="215">
        <f>O275*H275</f>
        <v>0</v>
      </c>
      <c r="Q275" s="215">
        <v>0.00084999999999999995</v>
      </c>
      <c r="R275" s="215">
        <f>Q275*H275</f>
        <v>0.00084999999999999995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162</v>
      </c>
      <c r="AT275" s="217" t="s">
        <v>125</v>
      </c>
      <c r="AU275" s="217" t="s">
        <v>82</v>
      </c>
      <c r="AY275" s="19" t="s">
        <v>122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162</v>
      </c>
      <c r="BM275" s="217" t="s">
        <v>673</v>
      </c>
    </row>
    <row r="276" s="2" customFormat="1">
      <c r="A276" s="40"/>
      <c r="B276" s="41"/>
      <c r="C276" s="42"/>
      <c r="D276" s="219" t="s">
        <v>132</v>
      </c>
      <c r="E276" s="42"/>
      <c r="F276" s="220" t="s">
        <v>674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132</v>
      </c>
      <c r="AU276" s="19" t="s">
        <v>82</v>
      </c>
    </row>
    <row r="277" s="2" customFormat="1">
      <c r="A277" s="40"/>
      <c r="B277" s="41"/>
      <c r="C277" s="42"/>
      <c r="D277" s="224" t="s">
        <v>134</v>
      </c>
      <c r="E277" s="42"/>
      <c r="F277" s="225" t="s">
        <v>675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134</v>
      </c>
      <c r="AU277" s="19" t="s">
        <v>82</v>
      </c>
    </row>
    <row r="278" s="2" customFormat="1" ht="16.5" customHeight="1">
      <c r="A278" s="40"/>
      <c r="B278" s="41"/>
      <c r="C278" s="206" t="s">
        <v>676</v>
      </c>
      <c r="D278" s="206" t="s">
        <v>125</v>
      </c>
      <c r="E278" s="207" t="s">
        <v>677</v>
      </c>
      <c r="F278" s="208" t="s">
        <v>678</v>
      </c>
      <c r="G278" s="209" t="s">
        <v>161</v>
      </c>
      <c r="H278" s="210">
        <v>2</v>
      </c>
      <c r="I278" s="211"/>
      <c r="J278" s="212">
        <f>ROUND(I278*H278,2)</f>
        <v>0</v>
      </c>
      <c r="K278" s="208" t="s">
        <v>129</v>
      </c>
      <c r="L278" s="46"/>
      <c r="M278" s="213" t="s">
        <v>19</v>
      </c>
      <c r="N278" s="214" t="s">
        <v>43</v>
      </c>
      <c r="O278" s="86"/>
      <c r="P278" s="215">
        <f>O278*H278</f>
        <v>0</v>
      </c>
      <c r="Q278" s="215">
        <v>0.00024000000000000001</v>
      </c>
      <c r="R278" s="215">
        <f>Q278*H278</f>
        <v>0.00048000000000000001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162</v>
      </c>
      <c r="AT278" s="217" t="s">
        <v>125</v>
      </c>
      <c r="AU278" s="217" t="s">
        <v>82</v>
      </c>
      <c r="AY278" s="19" t="s">
        <v>122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162</v>
      </c>
      <c r="BM278" s="217" t="s">
        <v>679</v>
      </c>
    </row>
    <row r="279" s="2" customFormat="1">
      <c r="A279" s="40"/>
      <c r="B279" s="41"/>
      <c r="C279" s="42"/>
      <c r="D279" s="219" t="s">
        <v>132</v>
      </c>
      <c r="E279" s="42"/>
      <c r="F279" s="220" t="s">
        <v>680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132</v>
      </c>
      <c r="AU279" s="19" t="s">
        <v>82</v>
      </c>
    </row>
    <row r="280" s="2" customFormat="1">
      <c r="A280" s="40"/>
      <c r="B280" s="41"/>
      <c r="C280" s="42"/>
      <c r="D280" s="224" t="s">
        <v>134</v>
      </c>
      <c r="E280" s="42"/>
      <c r="F280" s="225" t="s">
        <v>681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134</v>
      </c>
      <c r="AU280" s="19" t="s">
        <v>82</v>
      </c>
    </row>
    <row r="281" s="2" customFormat="1" ht="16.5" customHeight="1">
      <c r="A281" s="40"/>
      <c r="B281" s="41"/>
      <c r="C281" s="238" t="s">
        <v>682</v>
      </c>
      <c r="D281" s="238" t="s">
        <v>206</v>
      </c>
      <c r="E281" s="239" t="s">
        <v>683</v>
      </c>
      <c r="F281" s="240" t="s">
        <v>684</v>
      </c>
      <c r="G281" s="241" t="s">
        <v>348</v>
      </c>
      <c r="H281" s="242">
        <v>1</v>
      </c>
      <c r="I281" s="243"/>
      <c r="J281" s="244">
        <f>ROUND(I281*H281,2)</f>
        <v>0</v>
      </c>
      <c r="K281" s="240" t="s">
        <v>349</v>
      </c>
      <c r="L281" s="245"/>
      <c r="M281" s="246" t="s">
        <v>19</v>
      </c>
      <c r="N281" s="247" t="s">
        <v>43</v>
      </c>
      <c r="O281" s="86"/>
      <c r="P281" s="215">
        <f>O281*H281</f>
        <v>0</v>
      </c>
      <c r="Q281" s="215">
        <v>0.0020999999999999999</v>
      </c>
      <c r="R281" s="215">
        <f>Q281*H281</f>
        <v>0.0020999999999999999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209</v>
      </c>
      <c r="AT281" s="217" t="s">
        <v>206</v>
      </c>
      <c r="AU281" s="217" t="s">
        <v>82</v>
      </c>
      <c r="AY281" s="19" t="s">
        <v>122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80</v>
      </c>
      <c r="BK281" s="218">
        <f>ROUND(I281*H281,2)</f>
        <v>0</v>
      </c>
      <c r="BL281" s="19" t="s">
        <v>162</v>
      </c>
      <c r="BM281" s="217" t="s">
        <v>685</v>
      </c>
    </row>
    <row r="282" s="2" customFormat="1">
      <c r="A282" s="40"/>
      <c r="B282" s="41"/>
      <c r="C282" s="42"/>
      <c r="D282" s="219" t="s">
        <v>132</v>
      </c>
      <c r="E282" s="42"/>
      <c r="F282" s="220" t="s">
        <v>684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132</v>
      </c>
      <c r="AU282" s="19" t="s">
        <v>82</v>
      </c>
    </row>
    <row r="283" s="2" customFormat="1" ht="24.15" customHeight="1">
      <c r="A283" s="40"/>
      <c r="B283" s="41"/>
      <c r="C283" s="238" t="s">
        <v>686</v>
      </c>
      <c r="D283" s="238" t="s">
        <v>206</v>
      </c>
      <c r="E283" s="239" t="s">
        <v>687</v>
      </c>
      <c r="F283" s="240" t="s">
        <v>688</v>
      </c>
      <c r="G283" s="241" t="s">
        <v>161</v>
      </c>
      <c r="H283" s="242">
        <v>1</v>
      </c>
      <c r="I283" s="243"/>
      <c r="J283" s="244">
        <f>ROUND(I283*H283,2)</f>
        <v>0</v>
      </c>
      <c r="K283" s="240" t="s">
        <v>349</v>
      </c>
      <c r="L283" s="245"/>
      <c r="M283" s="246" t="s">
        <v>19</v>
      </c>
      <c r="N283" s="247" t="s">
        <v>43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209</v>
      </c>
      <c r="AT283" s="217" t="s">
        <v>206</v>
      </c>
      <c r="AU283" s="217" t="s">
        <v>82</v>
      </c>
      <c r="AY283" s="19" t="s">
        <v>122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80</v>
      </c>
      <c r="BK283" s="218">
        <f>ROUND(I283*H283,2)</f>
        <v>0</v>
      </c>
      <c r="BL283" s="19" t="s">
        <v>162</v>
      </c>
      <c r="BM283" s="217" t="s">
        <v>689</v>
      </c>
    </row>
    <row r="284" s="2" customFormat="1">
      <c r="A284" s="40"/>
      <c r="B284" s="41"/>
      <c r="C284" s="42"/>
      <c r="D284" s="219" t="s">
        <v>132</v>
      </c>
      <c r="E284" s="42"/>
      <c r="F284" s="220" t="s">
        <v>688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132</v>
      </c>
      <c r="AU284" s="19" t="s">
        <v>82</v>
      </c>
    </row>
    <row r="285" s="2" customFormat="1" ht="24.15" customHeight="1">
      <c r="A285" s="40"/>
      <c r="B285" s="41"/>
      <c r="C285" s="206" t="s">
        <v>690</v>
      </c>
      <c r="D285" s="206" t="s">
        <v>125</v>
      </c>
      <c r="E285" s="207" t="s">
        <v>691</v>
      </c>
      <c r="F285" s="208" t="s">
        <v>692</v>
      </c>
      <c r="G285" s="209" t="s">
        <v>194</v>
      </c>
      <c r="H285" s="237"/>
      <c r="I285" s="211"/>
      <c r="J285" s="212">
        <f>ROUND(I285*H285,2)</f>
        <v>0</v>
      </c>
      <c r="K285" s="208" t="s">
        <v>129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162</v>
      </c>
      <c r="AT285" s="217" t="s">
        <v>125</v>
      </c>
      <c r="AU285" s="217" t="s">
        <v>82</v>
      </c>
      <c r="AY285" s="19" t="s">
        <v>122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162</v>
      </c>
      <c r="BM285" s="217" t="s">
        <v>693</v>
      </c>
    </row>
    <row r="286" s="2" customFormat="1">
      <c r="A286" s="40"/>
      <c r="B286" s="41"/>
      <c r="C286" s="42"/>
      <c r="D286" s="219" t="s">
        <v>132</v>
      </c>
      <c r="E286" s="42"/>
      <c r="F286" s="220" t="s">
        <v>694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132</v>
      </c>
      <c r="AU286" s="19" t="s">
        <v>82</v>
      </c>
    </row>
    <row r="287" s="2" customFormat="1">
      <c r="A287" s="40"/>
      <c r="B287" s="41"/>
      <c r="C287" s="42"/>
      <c r="D287" s="224" t="s">
        <v>134</v>
      </c>
      <c r="E287" s="42"/>
      <c r="F287" s="225" t="s">
        <v>695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134</v>
      </c>
      <c r="AU287" s="19" t="s">
        <v>82</v>
      </c>
    </row>
    <row r="288" s="12" customFormat="1" ht="22.8" customHeight="1">
      <c r="A288" s="12"/>
      <c r="B288" s="190"/>
      <c r="C288" s="191"/>
      <c r="D288" s="192" t="s">
        <v>71</v>
      </c>
      <c r="E288" s="204" t="s">
        <v>696</v>
      </c>
      <c r="F288" s="204" t="s">
        <v>697</v>
      </c>
      <c r="G288" s="191"/>
      <c r="H288" s="191"/>
      <c r="I288" s="194"/>
      <c r="J288" s="205">
        <f>BK288</f>
        <v>0</v>
      </c>
      <c r="K288" s="191"/>
      <c r="L288" s="196"/>
      <c r="M288" s="197"/>
      <c r="N288" s="198"/>
      <c r="O288" s="198"/>
      <c r="P288" s="199">
        <f>SUM(P289:P296)</f>
        <v>0</v>
      </c>
      <c r="Q288" s="198"/>
      <c r="R288" s="199">
        <f>SUM(R289:R296)</f>
        <v>0.010699999999999999</v>
      </c>
      <c r="S288" s="198"/>
      <c r="T288" s="200">
        <f>SUM(T289:T296)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1" t="s">
        <v>82</v>
      </c>
      <c r="AT288" s="202" t="s">
        <v>71</v>
      </c>
      <c r="AU288" s="202" t="s">
        <v>80</v>
      </c>
      <c r="AY288" s="201" t="s">
        <v>122</v>
      </c>
      <c r="BK288" s="203">
        <f>SUM(BK289:BK296)</f>
        <v>0</v>
      </c>
    </row>
    <row r="289" s="2" customFormat="1" ht="24.15" customHeight="1">
      <c r="A289" s="40"/>
      <c r="B289" s="41"/>
      <c r="C289" s="206" t="s">
        <v>698</v>
      </c>
      <c r="D289" s="206" t="s">
        <v>125</v>
      </c>
      <c r="E289" s="207" t="s">
        <v>699</v>
      </c>
      <c r="F289" s="208" t="s">
        <v>700</v>
      </c>
      <c r="G289" s="209" t="s">
        <v>701</v>
      </c>
      <c r="H289" s="210">
        <v>10</v>
      </c>
      <c r="I289" s="211"/>
      <c r="J289" s="212">
        <f>ROUND(I289*H289,2)</f>
        <v>0</v>
      </c>
      <c r="K289" s="208" t="s">
        <v>129</v>
      </c>
      <c r="L289" s="46"/>
      <c r="M289" s="213" t="s">
        <v>19</v>
      </c>
      <c r="N289" s="214" t="s">
        <v>43</v>
      </c>
      <c r="O289" s="86"/>
      <c r="P289" s="215">
        <f>O289*H289</f>
        <v>0</v>
      </c>
      <c r="Q289" s="215">
        <v>6.9999999999999994E-05</v>
      </c>
      <c r="R289" s="215">
        <f>Q289*H289</f>
        <v>0.00069999999999999988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162</v>
      </c>
      <c r="AT289" s="217" t="s">
        <v>125</v>
      </c>
      <c r="AU289" s="217" t="s">
        <v>82</v>
      </c>
      <c r="AY289" s="19" t="s">
        <v>122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162</v>
      </c>
      <c r="BM289" s="217" t="s">
        <v>702</v>
      </c>
    </row>
    <row r="290" s="2" customFormat="1">
      <c r="A290" s="40"/>
      <c r="B290" s="41"/>
      <c r="C290" s="42"/>
      <c r="D290" s="219" t="s">
        <v>132</v>
      </c>
      <c r="E290" s="42"/>
      <c r="F290" s="220" t="s">
        <v>703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132</v>
      </c>
      <c r="AU290" s="19" t="s">
        <v>82</v>
      </c>
    </row>
    <row r="291" s="2" customFormat="1">
      <c r="A291" s="40"/>
      <c r="B291" s="41"/>
      <c r="C291" s="42"/>
      <c r="D291" s="224" t="s">
        <v>134</v>
      </c>
      <c r="E291" s="42"/>
      <c r="F291" s="225" t="s">
        <v>704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134</v>
      </c>
      <c r="AU291" s="19" t="s">
        <v>82</v>
      </c>
    </row>
    <row r="292" s="2" customFormat="1" ht="16.5" customHeight="1">
      <c r="A292" s="40"/>
      <c r="B292" s="41"/>
      <c r="C292" s="238" t="s">
        <v>705</v>
      </c>
      <c r="D292" s="238" t="s">
        <v>206</v>
      </c>
      <c r="E292" s="239" t="s">
        <v>706</v>
      </c>
      <c r="F292" s="240" t="s">
        <v>707</v>
      </c>
      <c r="G292" s="241" t="s">
        <v>701</v>
      </c>
      <c r="H292" s="242">
        <v>10</v>
      </c>
      <c r="I292" s="243"/>
      <c r="J292" s="244">
        <f>ROUND(I292*H292,2)</f>
        <v>0</v>
      </c>
      <c r="K292" s="240" t="s">
        <v>349</v>
      </c>
      <c r="L292" s="245"/>
      <c r="M292" s="246" t="s">
        <v>19</v>
      </c>
      <c r="N292" s="247" t="s">
        <v>43</v>
      </c>
      <c r="O292" s="86"/>
      <c r="P292" s="215">
        <f>O292*H292</f>
        <v>0</v>
      </c>
      <c r="Q292" s="215">
        <v>0.001</v>
      </c>
      <c r="R292" s="215">
        <f>Q292*H292</f>
        <v>0.01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209</v>
      </c>
      <c r="AT292" s="217" t="s">
        <v>206</v>
      </c>
      <c r="AU292" s="217" t="s">
        <v>82</v>
      </c>
      <c r="AY292" s="19" t="s">
        <v>122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80</v>
      </c>
      <c r="BK292" s="218">
        <f>ROUND(I292*H292,2)</f>
        <v>0</v>
      </c>
      <c r="BL292" s="19" t="s">
        <v>162</v>
      </c>
      <c r="BM292" s="217" t="s">
        <v>708</v>
      </c>
    </row>
    <row r="293" s="2" customFormat="1">
      <c r="A293" s="40"/>
      <c r="B293" s="41"/>
      <c r="C293" s="42"/>
      <c r="D293" s="219" t="s">
        <v>132</v>
      </c>
      <c r="E293" s="42"/>
      <c r="F293" s="220" t="s">
        <v>707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132</v>
      </c>
      <c r="AU293" s="19" t="s">
        <v>82</v>
      </c>
    </row>
    <row r="294" s="2" customFormat="1" ht="24.15" customHeight="1">
      <c r="A294" s="40"/>
      <c r="B294" s="41"/>
      <c r="C294" s="206" t="s">
        <v>709</v>
      </c>
      <c r="D294" s="206" t="s">
        <v>125</v>
      </c>
      <c r="E294" s="207" t="s">
        <v>710</v>
      </c>
      <c r="F294" s="208" t="s">
        <v>711</v>
      </c>
      <c r="G294" s="209" t="s">
        <v>194</v>
      </c>
      <c r="H294" s="237"/>
      <c r="I294" s="211"/>
      <c r="J294" s="212">
        <f>ROUND(I294*H294,2)</f>
        <v>0</v>
      </c>
      <c r="K294" s="208" t="s">
        <v>129</v>
      </c>
      <c r="L294" s="46"/>
      <c r="M294" s="213" t="s">
        <v>19</v>
      </c>
      <c r="N294" s="214" t="s">
        <v>43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162</v>
      </c>
      <c r="AT294" s="217" t="s">
        <v>125</v>
      </c>
      <c r="AU294" s="217" t="s">
        <v>82</v>
      </c>
      <c r="AY294" s="19" t="s">
        <v>122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80</v>
      </c>
      <c r="BK294" s="218">
        <f>ROUND(I294*H294,2)</f>
        <v>0</v>
      </c>
      <c r="BL294" s="19" t="s">
        <v>162</v>
      </c>
      <c r="BM294" s="217" t="s">
        <v>712</v>
      </c>
    </row>
    <row r="295" s="2" customFormat="1">
      <c r="A295" s="40"/>
      <c r="B295" s="41"/>
      <c r="C295" s="42"/>
      <c r="D295" s="219" t="s">
        <v>132</v>
      </c>
      <c r="E295" s="42"/>
      <c r="F295" s="220" t="s">
        <v>713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132</v>
      </c>
      <c r="AU295" s="19" t="s">
        <v>82</v>
      </c>
    </row>
    <row r="296" s="2" customFormat="1">
      <c r="A296" s="40"/>
      <c r="B296" s="41"/>
      <c r="C296" s="42"/>
      <c r="D296" s="224" t="s">
        <v>134</v>
      </c>
      <c r="E296" s="42"/>
      <c r="F296" s="225" t="s">
        <v>714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134</v>
      </c>
      <c r="AU296" s="19" t="s">
        <v>82</v>
      </c>
    </row>
    <row r="297" s="12" customFormat="1" ht="25.92" customHeight="1">
      <c r="A297" s="12"/>
      <c r="B297" s="190"/>
      <c r="C297" s="191"/>
      <c r="D297" s="192" t="s">
        <v>71</v>
      </c>
      <c r="E297" s="193" t="s">
        <v>357</v>
      </c>
      <c r="F297" s="193" t="s">
        <v>358</v>
      </c>
      <c r="G297" s="191"/>
      <c r="H297" s="191"/>
      <c r="I297" s="194"/>
      <c r="J297" s="195">
        <f>BK297</f>
        <v>0</v>
      </c>
      <c r="K297" s="191"/>
      <c r="L297" s="196"/>
      <c r="M297" s="197"/>
      <c r="N297" s="198"/>
      <c r="O297" s="198"/>
      <c r="P297" s="199">
        <f>SUM(P298:P307)</f>
        <v>0</v>
      </c>
      <c r="Q297" s="198"/>
      <c r="R297" s="199">
        <f>SUM(R298:R307)</f>
        <v>0</v>
      </c>
      <c r="S297" s="198"/>
      <c r="T297" s="200">
        <f>SUM(T298:T307)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130</v>
      </c>
      <c r="AT297" s="202" t="s">
        <v>71</v>
      </c>
      <c r="AU297" s="202" t="s">
        <v>72</v>
      </c>
      <c r="AY297" s="201" t="s">
        <v>122</v>
      </c>
      <c r="BK297" s="203">
        <f>SUM(BK298:BK307)</f>
        <v>0</v>
      </c>
    </row>
    <row r="298" s="2" customFormat="1" ht="16.5" customHeight="1">
      <c r="A298" s="40"/>
      <c r="B298" s="41"/>
      <c r="C298" s="206" t="s">
        <v>715</v>
      </c>
      <c r="D298" s="206" t="s">
        <v>125</v>
      </c>
      <c r="E298" s="207" t="s">
        <v>716</v>
      </c>
      <c r="F298" s="208" t="s">
        <v>717</v>
      </c>
      <c r="G298" s="209" t="s">
        <v>362</v>
      </c>
      <c r="H298" s="210">
        <v>24</v>
      </c>
      <c r="I298" s="211"/>
      <c r="J298" s="212">
        <f>ROUND(I298*H298,2)</f>
        <v>0</v>
      </c>
      <c r="K298" s="208" t="s">
        <v>129</v>
      </c>
      <c r="L298" s="46"/>
      <c r="M298" s="213" t="s">
        <v>19</v>
      </c>
      <c r="N298" s="214" t="s">
        <v>43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363</v>
      </c>
      <c r="AT298" s="217" t="s">
        <v>125</v>
      </c>
      <c r="AU298" s="217" t="s">
        <v>80</v>
      </c>
      <c r="AY298" s="19" t="s">
        <v>122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363</v>
      </c>
      <c r="BM298" s="217" t="s">
        <v>718</v>
      </c>
    </row>
    <row r="299" s="2" customFormat="1">
      <c r="A299" s="40"/>
      <c r="B299" s="41"/>
      <c r="C299" s="42"/>
      <c r="D299" s="219" t="s">
        <v>132</v>
      </c>
      <c r="E299" s="42"/>
      <c r="F299" s="220" t="s">
        <v>719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132</v>
      </c>
      <c r="AU299" s="19" t="s">
        <v>80</v>
      </c>
    </row>
    <row r="300" s="2" customFormat="1">
      <c r="A300" s="40"/>
      <c r="B300" s="41"/>
      <c r="C300" s="42"/>
      <c r="D300" s="224" t="s">
        <v>134</v>
      </c>
      <c r="E300" s="42"/>
      <c r="F300" s="225" t="s">
        <v>720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134</v>
      </c>
      <c r="AU300" s="19" t="s">
        <v>80</v>
      </c>
    </row>
    <row r="301" s="14" customFormat="1">
      <c r="A301" s="14"/>
      <c r="B301" s="248"/>
      <c r="C301" s="249"/>
      <c r="D301" s="219" t="s">
        <v>147</v>
      </c>
      <c r="E301" s="250" t="s">
        <v>19</v>
      </c>
      <c r="F301" s="251" t="s">
        <v>721</v>
      </c>
      <c r="G301" s="249"/>
      <c r="H301" s="250" t="s">
        <v>19</v>
      </c>
      <c r="I301" s="252"/>
      <c r="J301" s="249"/>
      <c r="K301" s="249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147</v>
      </c>
      <c r="AU301" s="257" t="s">
        <v>80</v>
      </c>
      <c r="AV301" s="14" t="s">
        <v>80</v>
      </c>
      <c r="AW301" s="14" t="s">
        <v>33</v>
      </c>
      <c r="AX301" s="14" t="s">
        <v>72</v>
      </c>
      <c r="AY301" s="257" t="s">
        <v>122</v>
      </c>
    </row>
    <row r="302" s="13" customFormat="1">
      <c r="A302" s="13"/>
      <c r="B302" s="226"/>
      <c r="C302" s="227"/>
      <c r="D302" s="219" t="s">
        <v>147</v>
      </c>
      <c r="E302" s="228" t="s">
        <v>19</v>
      </c>
      <c r="F302" s="229" t="s">
        <v>278</v>
      </c>
      <c r="G302" s="227"/>
      <c r="H302" s="230">
        <v>24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147</v>
      </c>
      <c r="AU302" s="236" t="s">
        <v>80</v>
      </c>
      <c r="AV302" s="13" t="s">
        <v>82</v>
      </c>
      <c r="AW302" s="13" t="s">
        <v>33</v>
      </c>
      <c r="AX302" s="13" t="s">
        <v>80</v>
      </c>
      <c r="AY302" s="236" t="s">
        <v>122</v>
      </c>
    </row>
    <row r="303" s="2" customFormat="1" ht="21.75" customHeight="1">
      <c r="A303" s="40"/>
      <c r="B303" s="41"/>
      <c r="C303" s="206" t="s">
        <v>722</v>
      </c>
      <c r="D303" s="206" t="s">
        <v>125</v>
      </c>
      <c r="E303" s="207" t="s">
        <v>723</v>
      </c>
      <c r="F303" s="208" t="s">
        <v>724</v>
      </c>
      <c r="G303" s="209" t="s">
        <v>362</v>
      </c>
      <c r="H303" s="210">
        <v>16</v>
      </c>
      <c r="I303" s="211"/>
      <c r="J303" s="212">
        <f>ROUND(I303*H303,2)</f>
        <v>0</v>
      </c>
      <c r="K303" s="208" t="s">
        <v>129</v>
      </c>
      <c r="L303" s="46"/>
      <c r="M303" s="213" t="s">
        <v>19</v>
      </c>
      <c r="N303" s="214" t="s">
        <v>43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363</v>
      </c>
      <c r="AT303" s="217" t="s">
        <v>125</v>
      </c>
      <c r="AU303" s="217" t="s">
        <v>80</v>
      </c>
      <c r="AY303" s="19" t="s">
        <v>122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80</v>
      </c>
      <c r="BK303" s="218">
        <f>ROUND(I303*H303,2)</f>
        <v>0</v>
      </c>
      <c r="BL303" s="19" t="s">
        <v>363</v>
      </c>
      <c r="BM303" s="217" t="s">
        <v>725</v>
      </c>
    </row>
    <row r="304" s="2" customFormat="1">
      <c r="A304" s="40"/>
      <c r="B304" s="41"/>
      <c r="C304" s="42"/>
      <c r="D304" s="219" t="s">
        <v>132</v>
      </c>
      <c r="E304" s="42"/>
      <c r="F304" s="220" t="s">
        <v>726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132</v>
      </c>
      <c r="AU304" s="19" t="s">
        <v>80</v>
      </c>
    </row>
    <row r="305" s="2" customFormat="1">
      <c r="A305" s="40"/>
      <c r="B305" s="41"/>
      <c r="C305" s="42"/>
      <c r="D305" s="224" t="s">
        <v>134</v>
      </c>
      <c r="E305" s="42"/>
      <c r="F305" s="225" t="s">
        <v>727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134</v>
      </c>
      <c r="AU305" s="19" t="s">
        <v>80</v>
      </c>
    </row>
    <row r="306" s="14" customFormat="1">
      <c r="A306" s="14"/>
      <c r="B306" s="248"/>
      <c r="C306" s="249"/>
      <c r="D306" s="219" t="s">
        <v>147</v>
      </c>
      <c r="E306" s="250" t="s">
        <v>19</v>
      </c>
      <c r="F306" s="251" t="s">
        <v>728</v>
      </c>
      <c r="G306" s="249"/>
      <c r="H306" s="250" t="s">
        <v>19</v>
      </c>
      <c r="I306" s="252"/>
      <c r="J306" s="249"/>
      <c r="K306" s="249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147</v>
      </c>
      <c r="AU306" s="257" t="s">
        <v>80</v>
      </c>
      <c r="AV306" s="14" t="s">
        <v>80</v>
      </c>
      <c r="AW306" s="14" t="s">
        <v>33</v>
      </c>
      <c r="AX306" s="14" t="s">
        <v>72</v>
      </c>
      <c r="AY306" s="257" t="s">
        <v>122</v>
      </c>
    </row>
    <row r="307" s="13" customFormat="1">
      <c r="A307" s="13"/>
      <c r="B307" s="226"/>
      <c r="C307" s="227"/>
      <c r="D307" s="219" t="s">
        <v>147</v>
      </c>
      <c r="E307" s="228" t="s">
        <v>19</v>
      </c>
      <c r="F307" s="229" t="s">
        <v>162</v>
      </c>
      <c r="G307" s="227"/>
      <c r="H307" s="230">
        <v>16</v>
      </c>
      <c r="I307" s="231"/>
      <c r="J307" s="227"/>
      <c r="K307" s="227"/>
      <c r="L307" s="232"/>
      <c r="M307" s="258"/>
      <c r="N307" s="259"/>
      <c r="O307" s="259"/>
      <c r="P307" s="259"/>
      <c r="Q307" s="259"/>
      <c r="R307" s="259"/>
      <c r="S307" s="259"/>
      <c r="T307" s="26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147</v>
      </c>
      <c r="AU307" s="236" t="s">
        <v>80</v>
      </c>
      <c r="AV307" s="13" t="s">
        <v>82</v>
      </c>
      <c r="AW307" s="13" t="s">
        <v>33</v>
      </c>
      <c r="AX307" s="13" t="s">
        <v>80</v>
      </c>
      <c r="AY307" s="236" t="s">
        <v>122</v>
      </c>
    </row>
    <row r="308" s="2" customFormat="1" ht="6.96" customHeight="1">
      <c r="A308" s="40"/>
      <c r="B308" s="61"/>
      <c r="C308" s="62"/>
      <c r="D308" s="62"/>
      <c r="E308" s="62"/>
      <c r="F308" s="62"/>
      <c r="G308" s="62"/>
      <c r="H308" s="62"/>
      <c r="I308" s="62"/>
      <c r="J308" s="62"/>
      <c r="K308" s="62"/>
      <c r="L308" s="46"/>
      <c r="M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</row>
  </sheetData>
  <sheetProtection sheet="1" autoFilter="0" formatColumns="0" formatRows="0" objects="1" scenarios="1" spinCount="100000" saltValue="vn7aI7Lgmhex5fq64raY3hi6daQpqcgGmw+HfHg1BedswA164e7IFNB0hEhRYTHhDtustVGmOK62Yc8uI2h9Uw==" hashValue="f/RMcbiOOvAQtSAIT1su7Ibjwq/DNqt+srIM1RfQZrkD+zAhGalsFngryrgprBM9UMRhOX1aZVhEa+PX7UYddg==" algorithmName="SHA-512" password="CC35"/>
  <autoFilter ref="C90:K30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2/977151122"/>
    <hyperlink ref="F100" r:id="rId2" display="https://podminky.urs.cz/item/CS_URS_2025_02/997013211"/>
    <hyperlink ref="F103" r:id="rId3" display="https://podminky.urs.cz/item/CS_URS_2025_02/997013501"/>
    <hyperlink ref="F106" r:id="rId4" display="https://podminky.urs.cz/item/CS_URS_2025_02/997013509"/>
    <hyperlink ref="F110" r:id="rId5" display="https://podminky.urs.cz/item/CS_URS_2025_02/997013635"/>
    <hyperlink ref="F115" r:id="rId6" display="https://podminky.urs.cz/item/CS_URS_2025_02/713410861"/>
    <hyperlink ref="F118" r:id="rId7" display="https://podminky.urs.cz/item/CS_URS_2025_02/713461871"/>
    <hyperlink ref="F121" r:id="rId8" display="https://podminky.urs.cz/item/CS_URS_2025_02/713463211"/>
    <hyperlink ref="F134" r:id="rId9" display="https://podminky.urs.cz/item/CS_URS_2025_02/713463212"/>
    <hyperlink ref="F143" r:id="rId10" display="https://podminky.urs.cz/item/CS_URS_2025_02/998713311"/>
    <hyperlink ref="F147" r:id="rId11" display="https://podminky.urs.cz/item/CS_URS_2025_02/722232046"/>
    <hyperlink ref="F150" r:id="rId12" display="https://podminky.urs.cz/item/CS_URS_2025_02/722232048"/>
    <hyperlink ref="F153" r:id="rId13" display="https://podminky.urs.cz/item/CS_URS_2025_02/998722311"/>
    <hyperlink ref="F157" r:id="rId14" display="https://podminky.urs.cz/item/CS_URS_2025_02/731200826"/>
    <hyperlink ref="F160" r:id="rId15" display="https://podminky.urs.cz/item/CS_URS_2025_02/731244008"/>
    <hyperlink ref="F165" r:id="rId16" display="https://podminky.urs.cz/item/CS_URS_2025_02/731391813"/>
    <hyperlink ref="F170" r:id="rId17" display="https://podminky.urs.cz/item/CS_URS_2025_02/998731311"/>
    <hyperlink ref="F174" r:id="rId18" display="https://podminky.urs.cz/item/CS_URS_2025_02/732320812"/>
    <hyperlink ref="F177" r:id="rId19" display="https://podminky.urs.cz/item/CS_URS_2025_02/732324812"/>
    <hyperlink ref="F180" r:id="rId20" display="https://podminky.urs.cz/item/CS_URS_2025_02/732331618"/>
    <hyperlink ref="F183" r:id="rId21" display="https://podminky.urs.cz/item/CS_URS_2025_02/732331778"/>
    <hyperlink ref="F188" r:id="rId22" display="https://podminky.urs.cz/item/CS_URS_2025_02/732420812"/>
    <hyperlink ref="F191" r:id="rId23" display="https://podminky.urs.cz/item/CS_URS_2025_02/998732311"/>
    <hyperlink ref="F195" r:id="rId24" display="https://podminky.urs.cz/item/CS_URS_2025_02/733120815"/>
    <hyperlink ref="F198" r:id="rId25" display="https://podminky.urs.cz/item/CS_URS_2025_02/733120819"/>
    <hyperlink ref="F201" r:id="rId26" display="https://podminky.urs.cz/item/CS_URS_2025_02/733122225"/>
    <hyperlink ref="F204" r:id="rId27" display="https://podminky.urs.cz/item/CS_URS_2025_02/733122226"/>
    <hyperlink ref="F207" r:id="rId28" display="https://podminky.urs.cz/item/CS_URS_2025_02/733122228"/>
    <hyperlink ref="F216" r:id="rId29" display="https://podminky.urs.cz/item/CS_URS_2025_02/733141412"/>
    <hyperlink ref="F219" r:id="rId30" display="https://podminky.urs.cz/item/CS_URS_2025_02/733190217"/>
    <hyperlink ref="F222" r:id="rId31" display="https://podminky.urs.cz/item/CS_URS_2025_02/733190219"/>
    <hyperlink ref="F225" r:id="rId32" display="https://podminky.urs.cz/item/CS_URS_2025_02/733193810"/>
    <hyperlink ref="F228" r:id="rId33" display="https://podminky.urs.cz/item/CS_URS_2025_02/998733311"/>
    <hyperlink ref="F232" r:id="rId34" display="https://podminky.urs.cz/item/CS_URS_2025_02/734200823"/>
    <hyperlink ref="F235" r:id="rId35" display="https://podminky.urs.cz/item/CS_URS_2025_02/734200824"/>
    <hyperlink ref="F238" r:id="rId36" display="https://podminky.urs.cz/item/CS_URS_2025_02/734200832"/>
    <hyperlink ref="F241" r:id="rId37" display="https://podminky.urs.cz/item/CS_URS_2025_02/734200833"/>
    <hyperlink ref="F244" r:id="rId38" display="https://podminky.urs.cz/item/CS_URS_2025_02/734209124"/>
    <hyperlink ref="F247" r:id="rId39" display="https://podminky.urs.cz/item/CS_URS_2025_02/734209125"/>
    <hyperlink ref="F250" r:id="rId40" display="https://podminky.urs.cz/item/CS_URS_2025_02/734242415"/>
    <hyperlink ref="F253" r:id="rId41" display="https://podminky.urs.cz/item/CS_URS_2025_02/734251212"/>
    <hyperlink ref="F256" r:id="rId42" display="https://podminky.urs.cz/item/CS_URS_2025_02/734261235"/>
    <hyperlink ref="F259" r:id="rId43" display="https://podminky.urs.cz/item/CS_URS_2025_02/734261236"/>
    <hyperlink ref="F262" r:id="rId44" display="https://podminky.urs.cz/item/CS_URS_2025_02/734261238"/>
    <hyperlink ref="F265" r:id="rId45" display="https://podminky.urs.cz/item/CS_URS_2025_02/734291123"/>
    <hyperlink ref="F268" r:id="rId46" display="https://podminky.urs.cz/item/CS_URS_2025_02/734295021"/>
    <hyperlink ref="F271" r:id="rId47" display="https://podminky.urs.cz/item/CS_URS_2025_02/734295022"/>
    <hyperlink ref="F274" r:id="rId48" display="https://podminky.urs.cz/item/CS_URS_2025_02/734421102"/>
    <hyperlink ref="F277" r:id="rId49" display="https://podminky.urs.cz/item/CS_URS_2025_02/734424102"/>
    <hyperlink ref="F280" r:id="rId50" display="https://podminky.urs.cz/item/CS_URS_2025_02/734494213"/>
    <hyperlink ref="F287" r:id="rId51" display="https://podminky.urs.cz/item/CS_URS_2025_02/998734311"/>
    <hyperlink ref="F291" r:id="rId52" display="https://podminky.urs.cz/item/CS_URS_2025_02/767995102"/>
    <hyperlink ref="F296" r:id="rId53" display="https://podminky.urs.cz/item/CS_URS_2025_02/998767311"/>
    <hyperlink ref="F300" r:id="rId54" display="https://podminky.urs.cz/item/CS_URS_2025_02/HZS2221"/>
    <hyperlink ref="F305" r:id="rId55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Karlovy Vary - restaurace Diana - výměna kotlů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729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ROUND((SUM(BE90:BE404)),  2)</f>
        <v>0</v>
      </c>
      <c r="G33" s="40"/>
      <c r="H33" s="40"/>
      <c r="I33" s="150">
        <v>0.20999999999999999</v>
      </c>
      <c r="J33" s="149">
        <f>ROUND(((SUM(BE90:BE404))*I33),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ROUND((SUM(BF90:BF404)),  2)</f>
        <v>0</v>
      </c>
      <c r="G34" s="40"/>
      <c r="H34" s="40"/>
      <c r="I34" s="150">
        <v>0.12</v>
      </c>
      <c r="J34" s="149">
        <f>ROUND(((SUM(BF90:BF404))*I34),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ROUND((SUM(BG90:BG404)),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ROUND((SUM(BH90:BH404)),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ROUND((SUM(BI90:BI404)),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Karlovy Vary - restaurace Diana - výměna kotlů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Měření a regulace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restaurace Diana, Karlovy Vary</v>
      </c>
      <c r="G52" s="42"/>
      <c r="H52" s="42"/>
      <c r="I52" s="34" t="s">
        <v>23</v>
      </c>
      <c r="J52" s="74" t="str">
        <f>IF(J12="","",J12)</f>
        <v>10. 10. 2025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>ALFA-projekt, proj. a inž.kancelář s.r.o., J.Seidl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376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101</v>
      </c>
      <c r="E63" s="170"/>
      <c r="F63" s="170"/>
      <c r="G63" s="170"/>
      <c r="H63" s="170"/>
      <c r="I63" s="170"/>
      <c r="J63" s="171">
        <f>J123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381</v>
      </c>
      <c r="E64" s="176"/>
      <c r="F64" s="176"/>
      <c r="G64" s="176"/>
      <c r="H64" s="176"/>
      <c r="I64" s="176"/>
      <c r="J64" s="177">
        <f>J124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730</v>
      </c>
      <c r="E65" s="176"/>
      <c r="F65" s="176"/>
      <c r="G65" s="176"/>
      <c r="H65" s="176"/>
      <c r="I65" s="176"/>
      <c r="J65" s="177">
        <f>J132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731</v>
      </c>
      <c r="E66" s="176"/>
      <c r="F66" s="176"/>
      <c r="G66" s="176"/>
      <c r="H66" s="176"/>
      <c r="I66" s="176"/>
      <c r="J66" s="177">
        <f>J320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382</v>
      </c>
      <c r="E67" s="176"/>
      <c r="F67" s="176"/>
      <c r="G67" s="176"/>
      <c r="H67" s="176"/>
      <c r="I67" s="176"/>
      <c r="J67" s="177">
        <f>J373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732</v>
      </c>
      <c r="E68" s="170"/>
      <c r="F68" s="170"/>
      <c r="G68" s="170"/>
      <c r="H68" s="170"/>
      <c r="I68" s="170"/>
      <c r="J68" s="171">
        <f>J384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733</v>
      </c>
      <c r="E69" s="176"/>
      <c r="F69" s="176"/>
      <c r="G69" s="176"/>
      <c r="H69" s="176"/>
      <c r="I69" s="176"/>
      <c r="J69" s="177">
        <f>J385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106</v>
      </c>
      <c r="E70" s="170"/>
      <c r="F70" s="170"/>
      <c r="G70" s="170"/>
      <c r="H70" s="170"/>
      <c r="I70" s="170"/>
      <c r="J70" s="171">
        <f>J391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Karlovy Vary - restaurace Diana - výměna kotlů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03 - Měření a regulace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restaurace Diana, Karlovy Vary</v>
      </c>
      <c r="G84" s="42"/>
      <c r="H84" s="42"/>
      <c r="I84" s="34" t="s">
        <v>23</v>
      </c>
      <c r="J84" s="74" t="str">
        <f>IF(J12="","",J12)</f>
        <v>10. 10. 2025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40.05" customHeight="1">
      <c r="A86" s="40"/>
      <c r="B86" s="41"/>
      <c r="C86" s="34" t="s">
        <v>25</v>
      </c>
      <c r="D86" s="42"/>
      <c r="E86" s="42"/>
      <c r="F86" s="29" t="str">
        <f>E15</f>
        <v>Dopravní podnik Karlovy Vary, a.s.</v>
      </c>
      <c r="G86" s="42"/>
      <c r="H86" s="42"/>
      <c r="I86" s="34" t="s">
        <v>31</v>
      </c>
      <c r="J86" s="38" t="str">
        <f>E21</f>
        <v>ALFA-projekt, proj. a inž.kancelář s.r.o., J.Seidl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Bc. Martin Frous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108</v>
      </c>
      <c r="D89" s="182" t="s">
        <v>57</v>
      </c>
      <c r="E89" s="182" t="s">
        <v>53</v>
      </c>
      <c r="F89" s="182" t="s">
        <v>54</v>
      </c>
      <c r="G89" s="182" t="s">
        <v>109</v>
      </c>
      <c r="H89" s="182" t="s">
        <v>110</v>
      </c>
      <c r="I89" s="182" t="s">
        <v>111</v>
      </c>
      <c r="J89" s="182" t="s">
        <v>97</v>
      </c>
      <c r="K89" s="183" t="s">
        <v>112</v>
      </c>
      <c r="L89" s="184"/>
      <c r="M89" s="94" t="s">
        <v>19</v>
      </c>
      <c r="N89" s="95" t="s">
        <v>42</v>
      </c>
      <c r="O89" s="95" t="s">
        <v>113</v>
      </c>
      <c r="P89" s="95" t="s">
        <v>114</v>
      </c>
      <c r="Q89" s="95" t="s">
        <v>115</v>
      </c>
      <c r="R89" s="95" t="s">
        <v>116</v>
      </c>
      <c r="S89" s="95" t="s">
        <v>117</v>
      </c>
      <c r="T89" s="96" t="s">
        <v>118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119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P91+P123+P384+P391</f>
        <v>0</v>
      </c>
      <c r="Q90" s="98"/>
      <c r="R90" s="187">
        <f>R91+R123+R384+R391</f>
        <v>0.059347499999999997</v>
      </c>
      <c r="S90" s="98"/>
      <c r="T90" s="188">
        <f>T91+T123+T384+T391</f>
        <v>0.44855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98</v>
      </c>
      <c r="BK90" s="189">
        <f>BK91+BK123+BK384+BK391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120</v>
      </c>
      <c r="F91" s="193" t="s">
        <v>121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P92+P109</f>
        <v>0</v>
      </c>
      <c r="Q91" s="198"/>
      <c r="R91" s="199">
        <f>R92+R109</f>
        <v>0.00124</v>
      </c>
      <c r="S91" s="198"/>
      <c r="T91" s="200">
        <f>T92+T109</f>
        <v>0.38900000000000001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122</v>
      </c>
      <c r="BK91" s="203">
        <f>BK92+BK109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185</v>
      </c>
      <c r="F92" s="204" t="s">
        <v>383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SUM(P93:P108)</f>
        <v>0</v>
      </c>
      <c r="Q92" s="198"/>
      <c r="R92" s="199">
        <f>SUM(R93:R108)</f>
        <v>0.00124</v>
      </c>
      <c r="S92" s="198"/>
      <c r="T92" s="200">
        <f>SUM(T93:T108)</f>
        <v>0.38900000000000001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122</v>
      </c>
      <c r="BK92" s="203">
        <f>SUM(BK93:BK108)</f>
        <v>0</v>
      </c>
    </row>
    <row r="93" s="2" customFormat="1" ht="24.15" customHeight="1">
      <c r="A93" s="40"/>
      <c r="B93" s="41"/>
      <c r="C93" s="206" t="s">
        <v>80</v>
      </c>
      <c r="D93" s="206" t="s">
        <v>125</v>
      </c>
      <c r="E93" s="207" t="s">
        <v>734</v>
      </c>
      <c r="F93" s="208" t="s">
        <v>735</v>
      </c>
      <c r="G93" s="209" t="s">
        <v>161</v>
      </c>
      <c r="H93" s="210">
        <v>50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1.0000000000000001E-05</v>
      </c>
      <c r="R93" s="215">
        <f>Q93*H93</f>
        <v>0.00050000000000000001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82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130</v>
      </c>
      <c r="BM93" s="217" t="s">
        <v>736</v>
      </c>
    </row>
    <row r="94" s="2" customFormat="1">
      <c r="A94" s="40"/>
      <c r="B94" s="41"/>
      <c r="C94" s="42"/>
      <c r="D94" s="219" t="s">
        <v>132</v>
      </c>
      <c r="E94" s="42"/>
      <c r="F94" s="220" t="s">
        <v>737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82</v>
      </c>
    </row>
    <row r="95" s="2" customFormat="1">
      <c r="A95" s="40"/>
      <c r="B95" s="41"/>
      <c r="C95" s="42"/>
      <c r="D95" s="224" t="s">
        <v>134</v>
      </c>
      <c r="E95" s="42"/>
      <c r="F95" s="225" t="s">
        <v>738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82</v>
      </c>
    </row>
    <row r="96" s="2" customFormat="1" ht="24.15" customHeight="1">
      <c r="A96" s="40"/>
      <c r="B96" s="41"/>
      <c r="C96" s="238" t="s">
        <v>82</v>
      </c>
      <c r="D96" s="238" t="s">
        <v>206</v>
      </c>
      <c r="E96" s="239" t="s">
        <v>739</v>
      </c>
      <c r="F96" s="240" t="s">
        <v>740</v>
      </c>
      <c r="G96" s="241" t="s">
        <v>741</v>
      </c>
      <c r="H96" s="242">
        <v>0.5</v>
      </c>
      <c r="I96" s="243"/>
      <c r="J96" s="244">
        <f>ROUND(I96*H96,2)</f>
        <v>0</v>
      </c>
      <c r="K96" s="240" t="s">
        <v>129</v>
      </c>
      <c r="L96" s="245"/>
      <c r="M96" s="246" t="s">
        <v>19</v>
      </c>
      <c r="N96" s="247" t="s">
        <v>43</v>
      </c>
      <c r="O96" s="86"/>
      <c r="P96" s="215">
        <f>O96*H96</f>
        <v>0</v>
      </c>
      <c r="Q96" s="215">
        <v>0.00027999999999999998</v>
      </c>
      <c r="R96" s="215">
        <f>Q96*H96</f>
        <v>0.00013999999999999999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179</v>
      </c>
      <c r="AT96" s="217" t="s">
        <v>206</v>
      </c>
      <c r="AU96" s="217" t="s">
        <v>82</v>
      </c>
      <c r="AY96" s="19" t="s">
        <v>122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130</v>
      </c>
      <c r="BM96" s="217" t="s">
        <v>742</v>
      </c>
    </row>
    <row r="97" s="2" customFormat="1">
      <c r="A97" s="40"/>
      <c r="B97" s="41"/>
      <c r="C97" s="42"/>
      <c r="D97" s="219" t="s">
        <v>132</v>
      </c>
      <c r="E97" s="42"/>
      <c r="F97" s="220" t="s">
        <v>740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82</v>
      </c>
    </row>
    <row r="98" s="2" customFormat="1" ht="24.15" customHeight="1">
      <c r="A98" s="40"/>
      <c r="B98" s="41"/>
      <c r="C98" s="206" t="s">
        <v>141</v>
      </c>
      <c r="D98" s="206" t="s">
        <v>125</v>
      </c>
      <c r="E98" s="207" t="s">
        <v>743</v>
      </c>
      <c r="F98" s="208" t="s">
        <v>744</v>
      </c>
      <c r="G98" s="209" t="s">
        <v>161</v>
      </c>
      <c r="H98" s="210">
        <v>1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0.16900000000000001</v>
      </c>
      <c r="T98" s="216">
        <f>S98*H98</f>
        <v>0.16900000000000001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130</v>
      </c>
      <c r="AT98" s="217" t="s">
        <v>125</v>
      </c>
      <c r="AU98" s="217" t="s">
        <v>82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130</v>
      </c>
      <c r="BM98" s="217" t="s">
        <v>745</v>
      </c>
    </row>
    <row r="99" s="2" customFormat="1">
      <c r="A99" s="40"/>
      <c r="B99" s="41"/>
      <c r="C99" s="42"/>
      <c r="D99" s="219" t="s">
        <v>132</v>
      </c>
      <c r="E99" s="42"/>
      <c r="F99" s="220" t="s">
        <v>746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2" customFormat="1">
      <c r="A100" s="40"/>
      <c r="B100" s="41"/>
      <c r="C100" s="42"/>
      <c r="D100" s="224" t="s">
        <v>134</v>
      </c>
      <c r="E100" s="42"/>
      <c r="F100" s="225" t="s">
        <v>747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134</v>
      </c>
      <c r="AU100" s="19" t="s">
        <v>82</v>
      </c>
    </row>
    <row r="101" s="2" customFormat="1" ht="24.15" customHeight="1">
      <c r="A101" s="40"/>
      <c r="B101" s="41"/>
      <c r="C101" s="206" t="s">
        <v>130</v>
      </c>
      <c r="D101" s="206" t="s">
        <v>125</v>
      </c>
      <c r="E101" s="207" t="s">
        <v>748</v>
      </c>
      <c r="F101" s="208" t="s">
        <v>749</v>
      </c>
      <c r="G101" s="209" t="s">
        <v>161</v>
      </c>
      <c r="H101" s="210">
        <v>2</v>
      </c>
      <c r="I101" s="211"/>
      <c r="J101" s="212">
        <f>ROUND(I101*H101,2)</f>
        <v>0</v>
      </c>
      <c r="K101" s="208" t="s">
        <v>129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0.076999999999999999</v>
      </c>
      <c r="T101" s="216">
        <f>S101*H101</f>
        <v>0.154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130</v>
      </c>
      <c r="AT101" s="217" t="s">
        <v>125</v>
      </c>
      <c r="AU101" s="217" t="s">
        <v>82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130</v>
      </c>
      <c r="BM101" s="217" t="s">
        <v>750</v>
      </c>
    </row>
    <row r="102" s="2" customFormat="1">
      <c r="A102" s="40"/>
      <c r="B102" s="41"/>
      <c r="C102" s="42"/>
      <c r="D102" s="219" t="s">
        <v>132</v>
      </c>
      <c r="E102" s="42"/>
      <c r="F102" s="220" t="s">
        <v>751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2" customFormat="1">
      <c r="A103" s="40"/>
      <c r="B103" s="41"/>
      <c r="C103" s="42"/>
      <c r="D103" s="224" t="s">
        <v>134</v>
      </c>
      <c r="E103" s="42"/>
      <c r="F103" s="225" t="s">
        <v>752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134</v>
      </c>
      <c r="AU103" s="19" t="s">
        <v>82</v>
      </c>
    </row>
    <row r="104" s="2" customFormat="1" ht="24.15" customHeight="1">
      <c r="A104" s="40"/>
      <c r="B104" s="41"/>
      <c r="C104" s="206" t="s">
        <v>158</v>
      </c>
      <c r="D104" s="206" t="s">
        <v>125</v>
      </c>
      <c r="E104" s="207" t="s">
        <v>753</v>
      </c>
      <c r="F104" s="208" t="s">
        <v>754</v>
      </c>
      <c r="G104" s="209" t="s">
        <v>169</v>
      </c>
      <c r="H104" s="210">
        <v>2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0.017999999999999999</v>
      </c>
      <c r="T104" s="216">
        <f>S104*H104</f>
        <v>0.035999999999999997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125</v>
      </c>
      <c r="AU104" s="217" t="s">
        <v>82</v>
      </c>
      <c r="AY104" s="19" t="s">
        <v>122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130</v>
      </c>
      <c r="BM104" s="217" t="s">
        <v>755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756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82</v>
      </c>
    </row>
    <row r="106" s="2" customFormat="1">
      <c r="A106" s="40"/>
      <c r="B106" s="41"/>
      <c r="C106" s="42"/>
      <c r="D106" s="224" t="s">
        <v>134</v>
      </c>
      <c r="E106" s="42"/>
      <c r="F106" s="225" t="s">
        <v>757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134</v>
      </c>
      <c r="AU106" s="19" t="s">
        <v>82</v>
      </c>
    </row>
    <row r="107" s="2" customFormat="1" ht="24.15" customHeight="1">
      <c r="A107" s="40"/>
      <c r="B107" s="41"/>
      <c r="C107" s="206" t="s">
        <v>166</v>
      </c>
      <c r="D107" s="206" t="s">
        <v>125</v>
      </c>
      <c r="E107" s="207" t="s">
        <v>758</v>
      </c>
      <c r="F107" s="208" t="s">
        <v>759</v>
      </c>
      <c r="G107" s="209" t="s">
        <v>161</v>
      </c>
      <c r="H107" s="210">
        <v>30</v>
      </c>
      <c r="I107" s="211"/>
      <c r="J107" s="212">
        <f>ROUND(I107*H107,2)</f>
        <v>0</v>
      </c>
      <c r="K107" s="208" t="s">
        <v>349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2.0000000000000002E-05</v>
      </c>
      <c r="R107" s="215">
        <f>Q107*H107</f>
        <v>0.00060000000000000006</v>
      </c>
      <c r="S107" s="215">
        <v>0.001</v>
      </c>
      <c r="T107" s="216">
        <f>S107*H107</f>
        <v>0.029999999999999999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130</v>
      </c>
      <c r="AT107" s="217" t="s">
        <v>125</v>
      </c>
      <c r="AU107" s="217" t="s">
        <v>82</v>
      </c>
      <c r="AY107" s="19" t="s">
        <v>122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130</v>
      </c>
      <c r="BM107" s="217" t="s">
        <v>760</v>
      </c>
    </row>
    <row r="108" s="2" customFormat="1">
      <c r="A108" s="40"/>
      <c r="B108" s="41"/>
      <c r="C108" s="42"/>
      <c r="D108" s="219" t="s">
        <v>132</v>
      </c>
      <c r="E108" s="42"/>
      <c r="F108" s="220" t="s">
        <v>761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132</v>
      </c>
      <c r="AU108" s="19" t="s">
        <v>82</v>
      </c>
    </row>
    <row r="109" s="12" customFormat="1" ht="22.8" customHeight="1">
      <c r="A109" s="12"/>
      <c r="B109" s="190"/>
      <c r="C109" s="191"/>
      <c r="D109" s="192" t="s">
        <v>71</v>
      </c>
      <c r="E109" s="204" t="s">
        <v>123</v>
      </c>
      <c r="F109" s="204" t="s">
        <v>124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SUM(P110:P122)</f>
        <v>0</v>
      </c>
      <c r="Q109" s="198"/>
      <c r="R109" s="199">
        <f>SUM(R110:R122)</f>
        <v>0</v>
      </c>
      <c r="S109" s="198"/>
      <c r="T109" s="200">
        <f>SUM(T110:T122)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80</v>
      </c>
      <c r="AT109" s="202" t="s">
        <v>71</v>
      </c>
      <c r="AU109" s="202" t="s">
        <v>80</v>
      </c>
      <c r="AY109" s="201" t="s">
        <v>122</v>
      </c>
      <c r="BK109" s="203">
        <f>SUM(BK110:BK122)</f>
        <v>0</v>
      </c>
    </row>
    <row r="110" s="2" customFormat="1" ht="24.15" customHeight="1">
      <c r="A110" s="40"/>
      <c r="B110" s="41"/>
      <c r="C110" s="206" t="s">
        <v>173</v>
      </c>
      <c r="D110" s="206" t="s">
        <v>125</v>
      </c>
      <c r="E110" s="207" t="s">
        <v>126</v>
      </c>
      <c r="F110" s="208" t="s">
        <v>127</v>
      </c>
      <c r="G110" s="209" t="s">
        <v>128</v>
      </c>
      <c r="H110" s="210">
        <v>0.44900000000000001</v>
      </c>
      <c r="I110" s="211"/>
      <c r="J110" s="212">
        <f>ROUND(I110*H110,2)</f>
        <v>0</v>
      </c>
      <c r="K110" s="208" t="s">
        <v>129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130</v>
      </c>
      <c r="AT110" s="217" t="s">
        <v>125</v>
      </c>
      <c r="AU110" s="217" t="s">
        <v>82</v>
      </c>
      <c r="AY110" s="19" t="s">
        <v>122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130</v>
      </c>
      <c r="BM110" s="217" t="s">
        <v>762</v>
      </c>
    </row>
    <row r="111" s="2" customFormat="1">
      <c r="A111" s="40"/>
      <c r="B111" s="41"/>
      <c r="C111" s="42"/>
      <c r="D111" s="219" t="s">
        <v>132</v>
      </c>
      <c r="E111" s="42"/>
      <c r="F111" s="220" t="s">
        <v>133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82</v>
      </c>
    </row>
    <row r="112" s="2" customFormat="1">
      <c r="A112" s="40"/>
      <c r="B112" s="41"/>
      <c r="C112" s="42"/>
      <c r="D112" s="224" t="s">
        <v>134</v>
      </c>
      <c r="E112" s="42"/>
      <c r="F112" s="225" t="s">
        <v>135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134</v>
      </c>
      <c r="AU112" s="19" t="s">
        <v>82</v>
      </c>
    </row>
    <row r="113" s="2" customFormat="1" ht="24.15" customHeight="1">
      <c r="A113" s="40"/>
      <c r="B113" s="41"/>
      <c r="C113" s="206" t="s">
        <v>179</v>
      </c>
      <c r="D113" s="206" t="s">
        <v>125</v>
      </c>
      <c r="E113" s="207" t="s">
        <v>136</v>
      </c>
      <c r="F113" s="208" t="s">
        <v>137</v>
      </c>
      <c r="G113" s="209" t="s">
        <v>128</v>
      </c>
      <c r="H113" s="210">
        <v>0.44900000000000001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130</v>
      </c>
      <c r="AT113" s="217" t="s">
        <v>125</v>
      </c>
      <c r="AU113" s="217" t="s">
        <v>82</v>
      </c>
      <c r="AY113" s="19" t="s">
        <v>122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130</v>
      </c>
      <c r="BM113" s="217" t="s">
        <v>763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139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82</v>
      </c>
    </row>
    <row r="115" s="2" customFormat="1">
      <c r="A115" s="40"/>
      <c r="B115" s="41"/>
      <c r="C115" s="42"/>
      <c r="D115" s="224" t="s">
        <v>134</v>
      </c>
      <c r="E115" s="42"/>
      <c r="F115" s="225" t="s">
        <v>140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82</v>
      </c>
    </row>
    <row r="116" s="2" customFormat="1" ht="24.15" customHeight="1">
      <c r="A116" s="40"/>
      <c r="B116" s="41"/>
      <c r="C116" s="206" t="s">
        <v>185</v>
      </c>
      <c r="D116" s="206" t="s">
        <v>125</v>
      </c>
      <c r="E116" s="207" t="s">
        <v>142</v>
      </c>
      <c r="F116" s="208" t="s">
        <v>143</v>
      </c>
      <c r="G116" s="209" t="s">
        <v>128</v>
      </c>
      <c r="H116" s="210">
        <v>13.021000000000001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130</v>
      </c>
      <c r="AT116" s="217" t="s">
        <v>125</v>
      </c>
      <c r="AU116" s="217" t="s">
        <v>82</v>
      </c>
      <c r="AY116" s="19" t="s">
        <v>122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130</v>
      </c>
      <c r="BM116" s="217" t="s">
        <v>764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145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82</v>
      </c>
    </row>
    <row r="118" s="2" customFormat="1">
      <c r="A118" s="40"/>
      <c r="B118" s="41"/>
      <c r="C118" s="42"/>
      <c r="D118" s="224" t="s">
        <v>134</v>
      </c>
      <c r="E118" s="42"/>
      <c r="F118" s="225" t="s">
        <v>146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82</v>
      </c>
    </row>
    <row r="119" s="13" customFormat="1">
      <c r="A119" s="13"/>
      <c r="B119" s="226"/>
      <c r="C119" s="227"/>
      <c r="D119" s="219" t="s">
        <v>147</v>
      </c>
      <c r="E119" s="228" t="s">
        <v>19</v>
      </c>
      <c r="F119" s="229" t="s">
        <v>765</v>
      </c>
      <c r="G119" s="227"/>
      <c r="H119" s="230">
        <v>13.021000000000001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147</v>
      </c>
      <c r="AU119" s="236" t="s">
        <v>82</v>
      </c>
      <c r="AV119" s="13" t="s">
        <v>82</v>
      </c>
      <c r="AW119" s="13" t="s">
        <v>33</v>
      </c>
      <c r="AX119" s="13" t="s">
        <v>80</v>
      </c>
      <c r="AY119" s="236" t="s">
        <v>122</v>
      </c>
    </row>
    <row r="120" s="2" customFormat="1" ht="24.15" customHeight="1">
      <c r="A120" s="40"/>
      <c r="B120" s="41"/>
      <c r="C120" s="206" t="s">
        <v>191</v>
      </c>
      <c r="D120" s="206" t="s">
        <v>125</v>
      </c>
      <c r="E120" s="207" t="s">
        <v>149</v>
      </c>
      <c r="F120" s="208" t="s">
        <v>150</v>
      </c>
      <c r="G120" s="209" t="s">
        <v>128</v>
      </c>
      <c r="H120" s="210">
        <v>0.44900000000000001</v>
      </c>
      <c r="I120" s="211"/>
      <c r="J120" s="212">
        <f>ROUND(I120*H120,2)</f>
        <v>0</v>
      </c>
      <c r="K120" s="208" t="s">
        <v>129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130</v>
      </c>
      <c r="AT120" s="217" t="s">
        <v>125</v>
      </c>
      <c r="AU120" s="217" t="s">
        <v>82</v>
      </c>
      <c r="AY120" s="19" t="s">
        <v>122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130</v>
      </c>
      <c r="BM120" s="217" t="s">
        <v>766</v>
      </c>
    </row>
    <row r="121" s="2" customFormat="1">
      <c r="A121" s="40"/>
      <c r="B121" s="41"/>
      <c r="C121" s="42"/>
      <c r="D121" s="219" t="s">
        <v>132</v>
      </c>
      <c r="E121" s="42"/>
      <c r="F121" s="220" t="s">
        <v>152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132</v>
      </c>
      <c r="AU121" s="19" t="s">
        <v>82</v>
      </c>
    </row>
    <row r="122" s="2" customFormat="1">
      <c r="A122" s="40"/>
      <c r="B122" s="41"/>
      <c r="C122" s="42"/>
      <c r="D122" s="224" t="s">
        <v>134</v>
      </c>
      <c r="E122" s="42"/>
      <c r="F122" s="225" t="s">
        <v>153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82</v>
      </c>
    </row>
    <row r="123" s="12" customFormat="1" ht="25.92" customHeight="1">
      <c r="A123" s="12"/>
      <c r="B123" s="190"/>
      <c r="C123" s="191"/>
      <c r="D123" s="192" t="s">
        <v>71</v>
      </c>
      <c r="E123" s="193" t="s">
        <v>154</v>
      </c>
      <c r="F123" s="193" t="s">
        <v>155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P124+P132+P320+P373</f>
        <v>0</v>
      </c>
      <c r="Q123" s="198"/>
      <c r="R123" s="199">
        <f>R124+R132+R320+R373</f>
        <v>0.058107499999999999</v>
      </c>
      <c r="S123" s="198"/>
      <c r="T123" s="200">
        <f>T124+T132+T320+T373</f>
        <v>0.059549999999999999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71</v>
      </c>
      <c r="AU123" s="202" t="s">
        <v>72</v>
      </c>
      <c r="AY123" s="201" t="s">
        <v>122</v>
      </c>
      <c r="BK123" s="203">
        <f>BK124+BK132+BK320+BK373</f>
        <v>0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578</v>
      </c>
      <c r="F124" s="204" t="s">
        <v>579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SUM(P125:P131)</f>
        <v>0</v>
      </c>
      <c r="Q124" s="198"/>
      <c r="R124" s="199">
        <f>SUM(R125:R131)</f>
        <v>0.00051000000000000004</v>
      </c>
      <c r="S124" s="198"/>
      <c r="T124" s="200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82</v>
      </c>
      <c r="AT124" s="202" t="s">
        <v>71</v>
      </c>
      <c r="AU124" s="202" t="s">
        <v>80</v>
      </c>
      <c r="AY124" s="201" t="s">
        <v>122</v>
      </c>
      <c r="BK124" s="203">
        <f>SUM(BK125:BK131)</f>
        <v>0</v>
      </c>
    </row>
    <row r="125" s="2" customFormat="1" ht="16.5" customHeight="1">
      <c r="A125" s="40"/>
      <c r="B125" s="41"/>
      <c r="C125" s="206" t="s">
        <v>200</v>
      </c>
      <c r="D125" s="206" t="s">
        <v>125</v>
      </c>
      <c r="E125" s="207" t="s">
        <v>767</v>
      </c>
      <c r="F125" s="208" t="s">
        <v>768</v>
      </c>
      <c r="G125" s="209" t="s">
        <v>161</v>
      </c>
      <c r="H125" s="210">
        <v>1</v>
      </c>
      <c r="I125" s="211"/>
      <c r="J125" s="212">
        <f>ROUND(I125*H125,2)</f>
        <v>0</v>
      </c>
      <c r="K125" s="208" t="s">
        <v>349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0.00021000000000000001</v>
      </c>
      <c r="R125" s="215">
        <f>Q125*H125</f>
        <v>0.00021000000000000001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162</v>
      </c>
      <c r="AT125" s="217" t="s">
        <v>125</v>
      </c>
      <c r="AU125" s="217" t="s">
        <v>82</v>
      </c>
      <c r="AY125" s="19" t="s">
        <v>122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162</v>
      </c>
      <c r="BM125" s="217" t="s">
        <v>769</v>
      </c>
    </row>
    <row r="126" s="2" customFormat="1">
      <c r="A126" s="40"/>
      <c r="B126" s="41"/>
      <c r="C126" s="42"/>
      <c r="D126" s="219" t="s">
        <v>132</v>
      </c>
      <c r="E126" s="42"/>
      <c r="F126" s="220" t="s">
        <v>770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82</v>
      </c>
    </row>
    <row r="127" s="2" customFormat="1" ht="24.15" customHeight="1">
      <c r="A127" s="40"/>
      <c r="B127" s="41"/>
      <c r="C127" s="238" t="s">
        <v>8</v>
      </c>
      <c r="D127" s="238" t="s">
        <v>206</v>
      </c>
      <c r="E127" s="239" t="s">
        <v>771</v>
      </c>
      <c r="F127" s="240" t="s">
        <v>772</v>
      </c>
      <c r="G127" s="241" t="s">
        <v>161</v>
      </c>
      <c r="H127" s="242">
        <v>1</v>
      </c>
      <c r="I127" s="243"/>
      <c r="J127" s="244">
        <f>ROUND(I127*H127,2)</f>
        <v>0</v>
      </c>
      <c r="K127" s="240" t="s">
        <v>349</v>
      </c>
      <c r="L127" s="245"/>
      <c r="M127" s="246" t="s">
        <v>19</v>
      </c>
      <c r="N127" s="247" t="s">
        <v>43</v>
      </c>
      <c r="O127" s="86"/>
      <c r="P127" s="215">
        <f>O127*H127</f>
        <v>0</v>
      </c>
      <c r="Q127" s="215">
        <v>0.00029999999999999997</v>
      </c>
      <c r="R127" s="215">
        <f>Q127*H127</f>
        <v>0.00029999999999999997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209</v>
      </c>
      <c r="AT127" s="217" t="s">
        <v>206</v>
      </c>
      <c r="AU127" s="217" t="s">
        <v>82</v>
      </c>
      <c r="AY127" s="19" t="s">
        <v>122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162</v>
      </c>
      <c r="BM127" s="217" t="s">
        <v>773</v>
      </c>
    </row>
    <row r="128" s="2" customFormat="1">
      <c r="A128" s="40"/>
      <c r="B128" s="41"/>
      <c r="C128" s="42"/>
      <c r="D128" s="219" t="s">
        <v>132</v>
      </c>
      <c r="E128" s="42"/>
      <c r="F128" s="220" t="s">
        <v>772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132</v>
      </c>
      <c r="AU128" s="19" t="s">
        <v>82</v>
      </c>
    </row>
    <row r="129" s="2" customFormat="1" ht="24.15" customHeight="1">
      <c r="A129" s="40"/>
      <c r="B129" s="41"/>
      <c r="C129" s="206" t="s">
        <v>212</v>
      </c>
      <c r="D129" s="206" t="s">
        <v>125</v>
      </c>
      <c r="E129" s="207" t="s">
        <v>691</v>
      </c>
      <c r="F129" s="208" t="s">
        <v>692</v>
      </c>
      <c r="G129" s="209" t="s">
        <v>194</v>
      </c>
      <c r="H129" s="237"/>
      <c r="I129" s="211"/>
      <c r="J129" s="212">
        <f>ROUND(I129*H129,2)</f>
        <v>0</v>
      </c>
      <c r="K129" s="208" t="s">
        <v>129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162</v>
      </c>
      <c r="AT129" s="217" t="s">
        <v>125</v>
      </c>
      <c r="AU129" s="217" t="s">
        <v>82</v>
      </c>
      <c r="AY129" s="19" t="s">
        <v>122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162</v>
      </c>
      <c r="BM129" s="217" t="s">
        <v>774</v>
      </c>
    </row>
    <row r="130" s="2" customFormat="1">
      <c r="A130" s="40"/>
      <c r="B130" s="41"/>
      <c r="C130" s="42"/>
      <c r="D130" s="219" t="s">
        <v>132</v>
      </c>
      <c r="E130" s="42"/>
      <c r="F130" s="220" t="s">
        <v>694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82</v>
      </c>
    </row>
    <row r="131" s="2" customFormat="1">
      <c r="A131" s="40"/>
      <c r="B131" s="41"/>
      <c r="C131" s="42"/>
      <c r="D131" s="224" t="s">
        <v>134</v>
      </c>
      <c r="E131" s="42"/>
      <c r="F131" s="225" t="s">
        <v>695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134</v>
      </c>
      <c r="AU131" s="19" t="s">
        <v>82</v>
      </c>
    </row>
    <row r="132" s="12" customFormat="1" ht="22.8" customHeight="1">
      <c r="A132" s="12"/>
      <c r="B132" s="190"/>
      <c r="C132" s="191"/>
      <c r="D132" s="192" t="s">
        <v>71</v>
      </c>
      <c r="E132" s="204" t="s">
        <v>775</v>
      </c>
      <c r="F132" s="204" t="s">
        <v>776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SUM(P133:P319)</f>
        <v>0</v>
      </c>
      <c r="Q132" s="198"/>
      <c r="R132" s="199">
        <f>SUM(R133:R319)</f>
        <v>0.026302499999999999</v>
      </c>
      <c r="S132" s="198"/>
      <c r="T132" s="200">
        <f>SUM(T133:T319)</f>
        <v>0.055349999999999996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82</v>
      </c>
      <c r="AT132" s="202" t="s">
        <v>71</v>
      </c>
      <c r="AU132" s="202" t="s">
        <v>80</v>
      </c>
      <c r="AY132" s="201" t="s">
        <v>122</v>
      </c>
      <c r="BK132" s="203">
        <f>SUM(BK133:BK319)</f>
        <v>0</v>
      </c>
    </row>
    <row r="133" s="2" customFormat="1" ht="24.15" customHeight="1">
      <c r="A133" s="40"/>
      <c r="B133" s="41"/>
      <c r="C133" s="206" t="s">
        <v>218</v>
      </c>
      <c r="D133" s="206" t="s">
        <v>125</v>
      </c>
      <c r="E133" s="207" t="s">
        <v>777</v>
      </c>
      <c r="F133" s="208" t="s">
        <v>778</v>
      </c>
      <c r="G133" s="209" t="s">
        <v>169</v>
      </c>
      <c r="H133" s="210">
        <v>14</v>
      </c>
      <c r="I133" s="211"/>
      <c r="J133" s="212">
        <f>ROUND(I133*H133,2)</f>
        <v>0</v>
      </c>
      <c r="K133" s="208" t="s">
        <v>129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162</v>
      </c>
      <c r="AT133" s="217" t="s">
        <v>125</v>
      </c>
      <c r="AU133" s="217" t="s">
        <v>82</v>
      </c>
      <c r="AY133" s="19" t="s">
        <v>122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162</v>
      </c>
      <c r="BM133" s="217" t="s">
        <v>779</v>
      </c>
    </row>
    <row r="134" s="2" customFormat="1">
      <c r="A134" s="40"/>
      <c r="B134" s="41"/>
      <c r="C134" s="42"/>
      <c r="D134" s="219" t="s">
        <v>132</v>
      </c>
      <c r="E134" s="42"/>
      <c r="F134" s="220" t="s">
        <v>780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132</v>
      </c>
      <c r="AU134" s="19" t="s">
        <v>82</v>
      </c>
    </row>
    <row r="135" s="2" customFormat="1">
      <c r="A135" s="40"/>
      <c r="B135" s="41"/>
      <c r="C135" s="42"/>
      <c r="D135" s="224" t="s">
        <v>134</v>
      </c>
      <c r="E135" s="42"/>
      <c r="F135" s="225" t="s">
        <v>781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82</v>
      </c>
    </row>
    <row r="136" s="2" customFormat="1" ht="37.8" customHeight="1">
      <c r="A136" s="40"/>
      <c r="B136" s="41"/>
      <c r="C136" s="238" t="s">
        <v>224</v>
      </c>
      <c r="D136" s="238" t="s">
        <v>206</v>
      </c>
      <c r="E136" s="239" t="s">
        <v>782</v>
      </c>
      <c r="F136" s="240" t="s">
        <v>783</v>
      </c>
      <c r="G136" s="241" t="s">
        <v>169</v>
      </c>
      <c r="H136" s="242">
        <v>14.699999999999999</v>
      </c>
      <c r="I136" s="243"/>
      <c r="J136" s="244">
        <f>ROUND(I136*H136,2)</f>
        <v>0</v>
      </c>
      <c r="K136" s="240" t="s">
        <v>349</v>
      </c>
      <c r="L136" s="245"/>
      <c r="M136" s="246" t="s">
        <v>19</v>
      </c>
      <c r="N136" s="247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209</v>
      </c>
      <c r="AT136" s="217" t="s">
        <v>206</v>
      </c>
      <c r="AU136" s="217" t="s">
        <v>82</v>
      </c>
      <c r="AY136" s="19" t="s">
        <v>122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162</v>
      </c>
      <c r="BM136" s="217" t="s">
        <v>784</v>
      </c>
    </row>
    <row r="137" s="2" customFormat="1">
      <c r="A137" s="40"/>
      <c r="B137" s="41"/>
      <c r="C137" s="42"/>
      <c r="D137" s="219" t="s">
        <v>132</v>
      </c>
      <c r="E137" s="42"/>
      <c r="F137" s="220" t="s">
        <v>783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82</v>
      </c>
    </row>
    <row r="138" s="13" customFormat="1">
      <c r="A138" s="13"/>
      <c r="B138" s="226"/>
      <c r="C138" s="227"/>
      <c r="D138" s="219" t="s">
        <v>147</v>
      </c>
      <c r="E138" s="228" t="s">
        <v>19</v>
      </c>
      <c r="F138" s="229" t="s">
        <v>218</v>
      </c>
      <c r="G138" s="227"/>
      <c r="H138" s="230">
        <v>14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147</v>
      </c>
      <c r="AU138" s="236" t="s">
        <v>82</v>
      </c>
      <c r="AV138" s="13" t="s">
        <v>82</v>
      </c>
      <c r="AW138" s="13" t="s">
        <v>33</v>
      </c>
      <c r="AX138" s="13" t="s">
        <v>80</v>
      </c>
      <c r="AY138" s="236" t="s">
        <v>122</v>
      </c>
    </row>
    <row r="139" s="13" customFormat="1">
      <c r="A139" s="13"/>
      <c r="B139" s="226"/>
      <c r="C139" s="227"/>
      <c r="D139" s="219" t="s">
        <v>147</v>
      </c>
      <c r="E139" s="227"/>
      <c r="F139" s="229" t="s">
        <v>420</v>
      </c>
      <c r="G139" s="227"/>
      <c r="H139" s="230">
        <v>14.699999999999999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147</v>
      </c>
      <c r="AU139" s="236" t="s">
        <v>82</v>
      </c>
      <c r="AV139" s="13" t="s">
        <v>82</v>
      </c>
      <c r="AW139" s="13" t="s">
        <v>4</v>
      </c>
      <c r="AX139" s="13" t="s">
        <v>80</v>
      </c>
      <c r="AY139" s="236" t="s">
        <v>122</v>
      </c>
    </row>
    <row r="140" s="2" customFormat="1" ht="16.5" customHeight="1">
      <c r="A140" s="40"/>
      <c r="B140" s="41"/>
      <c r="C140" s="206" t="s">
        <v>162</v>
      </c>
      <c r="D140" s="206" t="s">
        <v>125</v>
      </c>
      <c r="E140" s="207" t="s">
        <v>785</v>
      </c>
      <c r="F140" s="208" t="s">
        <v>786</v>
      </c>
      <c r="G140" s="209" t="s">
        <v>161</v>
      </c>
      <c r="H140" s="210">
        <v>5</v>
      </c>
      <c r="I140" s="211"/>
      <c r="J140" s="212">
        <f>ROUND(I140*H140,2)</f>
        <v>0</v>
      </c>
      <c r="K140" s="208" t="s">
        <v>129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1.0000000000000001E-05</v>
      </c>
      <c r="T140" s="216">
        <f>S140*H140</f>
        <v>5.0000000000000002E-05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162</v>
      </c>
      <c r="AT140" s="217" t="s">
        <v>125</v>
      </c>
      <c r="AU140" s="217" t="s">
        <v>82</v>
      </c>
      <c r="AY140" s="19" t="s">
        <v>122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162</v>
      </c>
      <c r="BM140" s="217" t="s">
        <v>787</v>
      </c>
    </row>
    <row r="141" s="2" customFormat="1">
      <c r="A141" s="40"/>
      <c r="B141" s="41"/>
      <c r="C141" s="42"/>
      <c r="D141" s="219" t="s">
        <v>132</v>
      </c>
      <c r="E141" s="42"/>
      <c r="F141" s="220" t="s">
        <v>788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132</v>
      </c>
      <c r="AU141" s="19" t="s">
        <v>82</v>
      </c>
    </row>
    <row r="142" s="2" customFormat="1">
      <c r="A142" s="40"/>
      <c r="B142" s="41"/>
      <c r="C142" s="42"/>
      <c r="D142" s="224" t="s">
        <v>134</v>
      </c>
      <c r="E142" s="42"/>
      <c r="F142" s="225" t="s">
        <v>789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134</v>
      </c>
      <c r="AU142" s="19" t="s">
        <v>82</v>
      </c>
    </row>
    <row r="143" s="2" customFormat="1" ht="33" customHeight="1">
      <c r="A143" s="40"/>
      <c r="B143" s="41"/>
      <c r="C143" s="206" t="s">
        <v>235</v>
      </c>
      <c r="D143" s="206" t="s">
        <v>125</v>
      </c>
      <c r="E143" s="207" t="s">
        <v>790</v>
      </c>
      <c r="F143" s="208" t="s">
        <v>791</v>
      </c>
      <c r="G143" s="209" t="s">
        <v>169</v>
      </c>
      <c r="H143" s="210">
        <v>10</v>
      </c>
      <c r="I143" s="211"/>
      <c r="J143" s="212">
        <f>ROUND(I143*H143,2)</f>
        <v>0</v>
      </c>
      <c r="K143" s="208" t="s">
        <v>129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162</v>
      </c>
      <c r="AT143" s="217" t="s">
        <v>125</v>
      </c>
      <c r="AU143" s="217" t="s">
        <v>82</v>
      </c>
      <c r="AY143" s="19" t="s">
        <v>122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162</v>
      </c>
      <c r="BM143" s="217" t="s">
        <v>792</v>
      </c>
    </row>
    <row r="144" s="2" customFormat="1">
      <c r="A144" s="40"/>
      <c r="B144" s="41"/>
      <c r="C144" s="42"/>
      <c r="D144" s="219" t="s">
        <v>132</v>
      </c>
      <c r="E144" s="42"/>
      <c r="F144" s="220" t="s">
        <v>793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82</v>
      </c>
    </row>
    <row r="145" s="2" customFormat="1">
      <c r="A145" s="40"/>
      <c r="B145" s="41"/>
      <c r="C145" s="42"/>
      <c r="D145" s="224" t="s">
        <v>134</v>
      </c>
      <c r="E145" s="42"/>
      <c r="F145" s="225" t="s">
        <v>794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134</v>
      </c>
      <c r="AU145" s="19" t="s">
        <v>82</v>
      </c>
    </row>
    <row r="146" s="2" customFormat="1" ht="16.5" customHeight="1">
      <c r="A146" s="40"/>
      <c r="B146" s="41"/>
      <c r="C146" s="238" t="s">
        <v>241</v>
      </c>
      <c r="D146" s="238" t="s">
        <v>206</v>
      </c>
      <c r="E146" s="239" t="s">
        <v>795</v>
      </c>
      <c r="F146" s="240" t="s">
        <v>796</v>
      </c>
      <c r="G146" s="241" t="s">
        <v>169</v>
      </c>
      <c r="H146" s="242">
        <v>12</v>
      </c>
      <c r="I146" s="243"/>
      <c r="J146" s="244">
        <f>ROUND(I146*H146,2)</f>
        <v>0</v>
      </c>
      <c r="K146" s="240" t="s">
        <v>349</v>
      </c>
      <c r="L146" s="245"/>
      <c r="M146" s="246" t="s">
        <v>19</v>
      </c>
      <c r="N146" s="247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209</v>
      </c>
      <c r="AT146" s="217" t="s">
        <v>206</v>
      </c>
      <c r="AU146" s="217" t="s">
        <v>82</v>
      </c>
      <c r="AY146" s="19" t="s">
        <v>122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162</v>
      </c>
      <c r="BM146" s="217" t="s">
        <v>797</v>
      </c>
    </row>
    <row r="147" s="2" customFormat="1">
      <c r="A147" s="40"/>
      <c r="B147" s="41"/>
      <c r="C147" s="42"/>
      <c r="D147" s="219" t="s">
        <v>132</v>
      </c>
      <c r="E147" s="42"/>
      <c r="F147" s="220" t="s">
        <v>796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132</v>
      </c>
      <c r="AU147" s="19" t="s">
        <v>82</v>
      </c>
    </row>
    <row r="148" s="13" customFormat="1">
      <c r="A148" s="13"/>
      <c r="B148" s="226"/>
      <c r="C148" s="227"/>
      <c r="D148" s="219" t="s">
        <v>147</v>
      </c>
      <c r="E148" s="228" t="s">
        <v>19</v>
      </c>
      <c r="F148" s="229" t="s">
        <v>191</v>
      </c>
      <c r="G148" s="227"/>
      <c r="H148" s="230">
        <v>10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147</v>
      </c>
      <c r="AU148" s="236" t="s">
        <v>82</v>
      </c>
      <c r="AV148" s="13" t="s">
        <v>82</v>
      </c>
      <c r="AW148" s="13" t="s">
        <v>33</v>
      </c>
      <c r="AX148" s="13" t="s">
        <v>80</v>
      </c>
      <c r="AY148" s="236" t="s">
        <v>122</v>
      </c>
    </row>
    <row r="149" s="13" customFormat="1">
      <c r="A149" s="13"/>
      <c r="B149" s="226"/>
      <c r="C149" s="227"/>
      <c r="D149" s="219" t="s">
        <v>147</v>
      </c>
      <c r="E149" s="227"/>
      <c r="F149" s="229" t="s">
        <v>798</v>
      </c>
      <c r="G149" s="227"/>
      <c r="H149" s="230">
        <v>12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147</v>
      </c>
      <c r="AU149" s="236" t="s">
        <v>82</v>
      </c>
      <c r="AV149" s="13" t="s">
        <v>82</v>
      </c>
      <c r="AW149" s="13" t="s">
        <v>4</v>
      </c>
      <c r="AX149" s="13" t="s">
        <v>80</v>
      </c>
      <c r="AY149" s="236" t="s">
        <v>122</v>
      </c>
    </row>
    <row r="150" s="2" customFormat="1" ht="24.15" customHeight="1">
      <c r="A150" s="40"/>
      <c r="B150" s="41"/>
      <c r="C150" s="206" t="s">
        <v>247</v>
      </c>
      <c r="D150" s="206" t="s">
        <v>125</v>
      </c>
      <c r="E150" s="207" t="s">
        <v>799</v>
      </c>
      <c r="F150" s="208" t="s">
        <v>800</v>
      </c>
      <c r="G150" s="209" t="s">
        <v>169</v>
      </c>
      <c r="H150" s="210">
        <v>28</v>
      </c>
      <c r="I150" s="211"/>
      <c r="J150" s="212">
        <f>ROUND(I150*H150,2)</f>
        <v>0</v>
      </c>
      <c r="K150" s="208" t="s">
        <v>129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162</v>
      </c>
      <c r="AT150" s="217" t="s">
        <v>125</v>
      </c>
      <c r="AU150" s="217" t="s">
        <v>82</v>
      </c>
      <c r="AY150" s="19" t="s">
        <v>122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162</v>
      </c>
      <c r="BM150" s="217" t="s">
        <v>801</v>
      </c>
    </row>
    <row r="151" s="2" customFormat="1">
      <c r="A151" s="40"/>
      <c r="B151" s="41"/>
      <c r="C151" s="42"/>
      <c r="D151" s="219" t="s">
        <v>132</v>
      </c>
      <c r="E151" s="42"/>
      <c r="F151" s="220" t="s">
        <v>802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82</v>
      </c>
    </row>
    <row r="152" s="2" customFormat="1">
      <c r="A152" s="40"/>
      <c r="B152" s="41"/>
      <c r="C152" s="42"/>
      <c r="D152" s="224" t="s">
        <v>134</v>
      </c>
      <c r="E152" s="42"/>
      <c r="F152" s="225" t="s">
        <v>803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134</v>
      </c>
      <c r="AU152" s="19" t="s">
        <v>82</v>
      </c>
    </row>
    <row r="153" s="13" customFormat="1">
      <c r="A153" s="13"/>
      <c r="B153" s="226"/>
      <c r="C153" s="227"/>
      <c r="D153" s="219" t="s">
        <v>147</v>
      </c>
      <c r="E153" s="228" t="s">
        <v>19</v>
      </c>
      <c r="F153" s="229" t="s">
        <v>804</v>
      </c>
      <c r="G153" s="227"/>
      <c r="H153" s="230">
        <v>28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147</v>
      </c>
      <c r="AU153" s="236" t="s">
        <v>82</v>
      </c>
      <c r="AV153" s="13" t="s">
        <v>82</v>
      </c>
      <c r="AW153" s="13" t="s">
        <v>33</v>
      </c>
      <c r="AX153" s="13" t="s">
        <v>72</v>
      </c>
      <c r="AY153" s="236" t="s">
        <v>122</v>
      </c>
    </row>
    <row r="154" s="15" customFormat="1">
      <c r="A154" s="15"/>
      <c r="B154" s="261"/>
      <c r="C154" s="262"/>
      <c r="D154" s="219" t="s">
        <v>147</v>
      </c>
      <c r="E154" s="263" t="s">
        <v>19</v>
      </c>
      <c r="F154" s="264" t="s">
        <v>412</v>
      </c>
      <c r="G154" s="262"/>
      <c r="H154" s="265">
        <v>28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1" t="s">
        <v>147</v>
      </c>
      <c r="AU154" s="271" t="s">
        <v>82</v>
      </c>
      <c r="AV154" s="15" t="s">
        <v>130</v>
      </c>
      <c r="AW154" s="15" t="s">
        <v>33</v>
      </c>
      <c r="AX154" s="15" t="s">
        <v>80</v>
      </c>
      <c r="AY154" s="271" t="s">
        <v>122</v>
      </c>
    </row>
    <row r="155" s="2" customFormat="1" ht="16.5" customHeight="1">
      <c r="A155" s="40"/>
      <c r="B155" s="41"/>
      <c r="C155" s="238" t="s">
        <v>253</v>
      </c>
      <c r="D155" s="238" t="s">
        <v>206</v>
      </c>
      <c r="E155" s="239" t="s">
        <v>805</v>
      </c>
      <c r="F155" s="240" t="s">
        <v>806</v>
      </c>
      <c r="G155" s="241" t="s">
        <v>169</v>
      </c>
      <c r="H155" s="242">
        <v>7.2000000000000002</v>
      </c>
      <c r="I155" s="243"/>
      <c r="J155" s="244">
        <f>ROUND(I155*H155,2)</f>
        <v>0</v>
      </c>
      <c r="K155" s="240" t="s">
        <v>349</v>
      </c>
      <c r="L155" s="245"/>
      <c r="M155" s="246" t="s">
        <v>19</v>
      </c>
      <c r="N155" s="247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209</v>
      </c>
      <c r="AT155" s="217" t="s">
        <v>206</v>
      </c>
      <c r="AU155" s="217" t="s">
        <v>82</v>
      </c>
      <c r="AY155" s="19" t="s">
        <v>122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162</v>
      </c>
      <c r="BM155" s="217" t="s">
        <v>807</v>
      </c>
    </row>
    <row r="156" s="2" customFormat="1">
      <c r="A156" s="40"/>
      <c r="B156" s="41"/>
      <c r="C156" s="42"/>
      <c r="D156" s="219" t="s">
        <v>132</v>
      </c>
      <c r="E156" s="42"/>
      <c r="F156" s="220" t="s">
        <v>806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82</v>
      </c>
    </row>
    <row r="157" s="13" customFormat="1">
      <c r="A157" s="13"/>
      <c r="B157" s="226"/>
      <c r="C157" s="227"/>
      <c r="D157" s="219" t="s">
        <v>147</v>
      </c>
      <c r="E157" s="228" t="s">
        <v>19</v>
      </c>
      <c r="F157" s="229" t="s">
        <v>166</v>
      </c>
      <c r="G157" s="227"/>
      <c r="H157" s="230">
        <v>6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147</v>
      </c>
      <c r="AU157" s="236" t="s">
        <v>82</v>
      </c>
      <c r="AV157" s="13" t="s">
        <v>82</v>
      </c>
      <c r="AW157" s="13" t="s">
        <v>33</v>
      </c>
      <c r="AX157" s="13" t="s">
        <v>80</v>
      </c>
      <c r="AY157" s="236" t="s">
        <v>122</v>
      </c>
    </row>
    <row r="158" s="13" customFormat="1">
      <c r="A158" s="13"/>
      <c r="B158" s="226"/>
      <c r="C158" s="227"/>
      <c r="D158" s="219" t="s">
        <v>147</v>
      </c>
      <c r="E158" s="227"/>
      <c r="F158" s="229" t="s">
        <v>808</v>
      </c>
      <c r="G158" s="227"/>
      <c r="H158" s="230">
        <v>7.2000000000000002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147</v>
      </c>
      <c r="AU158" s="236" t="s">
        <v>82</v>
      </c>
      <c r="AV158" s="13" t="s">
        <v>82</v>
      </c>
      <c r="AW158" s="13" t="s">
        <v>4</v>
      </c>
      <c r="AX158" s="13" t="s">
        <v>80</v>
      </c>
      <c r="AY158" s="236" t="s">
        <v>122</v>
      </c>
    </row>
    <row r="159" s="2" customFormat="1" ht="16.5" customHeight="1">
      <c r="A159" s="40"/>
      <c r="B159" s="41"/>
      <c r="C159" s="238" t="s">
        <v>7</v>
      </c>
      <c r="D159" s="238" t="s">
        <v>206</v>
      </c>
      <c r="E159" s="239" t="s">
        <v>809</v>
      </c>
      <c r="F159" s="240" t="s">
        <v>810</v>
      </c>
      <c r="G159" s="241" t="s">
        <v>169</v>
      </c>
      <c r="H159" s="242">
        <v>19.199999999999999</v>
      </c>
      <c r="I159" s="243"/>
      <c r="J159" s="244">
        <f>ROUND(I159*H159,2)</f>
        <v>0</v>
      </c>
      <c r="K159" s="240" t="s">
        <v>349</v>
      </c>
      <c r="L159" s="245"/>
      <c r="M159" s="246" t="s">
        <v>19</v>
      </c>
      <c r="N159" s="247" t="s">
        <v>43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209</v>
      </c>
      <c r="AT159" s="217" t="s">
        <v>206</v>
      </c>
      <c r="AU159" s="217" t="s">
        <v>82</v>
      </c>
      <c r="AY159" s="19" t="s">
        <v>122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80</v>
      </c>
      <c r="BK159" s="218">
        <f>ROUND(I159*H159,2)</f>
        <v>0</v>
      </c>
      <c r="BL159" s="19" t="s">
        <v>162</v>
      </c>
      <c r="BM159" s="217" t="s">
        <v>811</v>
      </c>
    </row>
    <row r="160" s="2" customFormat="1">
      <c r="A160" s="40"/>
      <c r="B160" s="41"/>
      <c r="C160" s="42"/>
      <c r="D160" s="219" t="s">
        <v>132</v>
      </c>
      <c r="E160" s="42"/>
      <c r="F160" s="220" t="s">
        <v>810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132</v>
      </c>
      <c r="AU160" s="19" t="s">
        <v>82</v>
      </c>
    </row>
    <row r="161" s="13" customFormat="1">
      <c r="A161" s="13"/>
      <c r="B161" s="226"/>
      <c r="C161" s="227"/>
      <c r="D161" s="219" t="s">
        <v>147</v>
      </c>
      <c r="E161" s="228" t="s">
        <v>19</v>
      </c>
      <c r="F161" s="229" t="s">
        <v>162</v>
      </c>
      <c r="G161" s="227"/>
      <c r="H161" s="230">
        <v>16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147</v>
      </c>
      <c r="AU161" s="236" t="s">
        <v>82</v>
      </c>
      <c r="AV161" s="13" t="s">
        <v>82</v>
      </c>
      <c r="AW161" s="13" t="s">
        <v>33</v>
      </c>
      <c r="AX161" s="13" t="s">
        <v>80</v>
      </c>
      <c r="AY161" s="236" t="s">
        <v>122</v>
      </c>
    </row>
    <row r="162" s="13" customFormat="1">
      <c r="A162" s="13"/>
      <c r="B162" s="226"/>
      <c r="C162" s="227"/>
      <c r="D162" s="219" t="s">
        <v>147</v>
      </c>
      <c r="E162" s="227"/>
      <c r="F162" s="229" t="s">
        <v>812</v>
      </c>
      <c r="G162" s="227"/>
      <c r="H162" s="230">
        <v>19.199999999999999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147</v>
      </c>
      <c r="AU162" s="236" t="s">
        <v>82</v>
      </c>
      <c r="AV162" s="13" t="s">
        <v>82</v>
      </c>
      <c r="AW162" s="13" t="s">
        <v>4</v>
      </c>
      <c r="AX162" s="13" t="s">
        <v>80</v>
      </c>
      <c r="AY162" s="236" t="s">
        <v>122</v>
      </c>
    </row>
    <row r="163" s="2" customFormat="1" ht="16.5" customHeight="1">
      <c r="A163" s="40"/>
      <c r="B163" s="41"/>
      <c r="C163" s="238" t="s">
        <v>264</v>
      </c>
      <c r="D163" s="238" t="s">
        <v>206</v>
      </c>
      <c r="E163" s="239" t="s">
        <v>813</v>
      </c>
      <c r="F163" s="240" t="s">
        <v>814</v>
      </c>
      <c r="G163" s="241" t="s">
        <v>169</v>
      </c>
      <c r="H163" s="242">
        <v>7.2000000000000002</v>
      </c>
      <c r="I163" s="243"/>
      <c r="J163" s="244">
        <f>ROUND(I163*H163,2)</f>
        <v>0</v>
      </c>
      <c r="K163" s="240" t="s">
        <v>349</v>
      </c>
      <c r="L163" s="245"/>
      <c r="M163" s="246" t="s">
        <v>19</v>
      </c>
      <c r="N163" s="247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209</v>
      </c>
      <c r="AT163" s="217" t="s">
        <v>206</v>
      </c>
      <c r="AU163" s="217" t="s">
        <v>82</v>
      </c>
      <c r="AY163" s="19" t="s">
        <v>122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162</v>
      </c>
      <c r="BM163" s="217" t="s">
        <v>815</v>
      </c>
    </row>
    <row r="164" s="2" customFormat="1">
      <c r="A164" s="40"/>
      <c r="B164" s="41"/>
      <c r="C164" s="42"/>
      <c r="D164" s="219" t="s">
        <v>132</v>
      </c>
      <c r="E164" s="42"/>
      <c r="F164" s="220" t="s">
        <v>814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132</v>
      </c>
      <c r="AU164" s="19" t="s">
        <v>82</v>
      </c>
    </row>
    <row r="165" s="13" customFormat="1">
      <c r="A165" s="13"/>
      <c r="B165" s="226"/>
      <c r="C165" s="227"/>
      <c r="D165" s="219" t="s">
        <v>147</v>
      </c>
      <c r="E165" s="228" t="s">
        <v>19</v>
      </c>
      <c r="F165" s="229" t="s">
        <v>166</v>
      </c>
      <c r="G165" s="227"/>
      <c r="H165" s="230">
        <v>6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147</v>
      </c>
      <c r="AU165" s="236" t="s">
        <v>82</v>
      </c>
      <c r="AV165" s="13" t="s">
        <v>82</v>
      </c>
      <c r="AW165" s="13" t="s">
        <v>33</v>
      </c>
      <c r="AX165" s="13" t="s">
        <v>80</v>
      </c>
      <c r="AY165" s="236" t="s">
        <v>122</v>
      </c>
    </row>
    <row r="166" s="13" customFormat="1">
      <c r="A166" s="13"/>
      <c r="B166" s="226"/>
      <c r="C166" s="227"/>
      <c r="D166" s="219" t="s">
        <v>147</v>
      </c>
      <c r="E166" s="227"/>
      <c r="F166" s="229" t="s">
        <v>808</v>
      </c>
      <c r="G166" s="227"/>
      <c r="H166" s="230">
        <v>7.2000000000000002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147</v>
      </c>
      <c r="AU166" s="236" t="s">
        <v>82</v>
      </c>
      <c r="AV166" s="13" t="s">
        <v>82</v>
      </c>
      <c r="AW166" s="13" t="s">
        <v>4</v>
      </c>
      <c r="AX166" s="13" t="s">
        <v>80</v>
      </c>
      <c r="AY166" s="236" t="s">
        <v>122</v>
      </c>
    </row>
    <row r="167" s="2" customFormat="1" ht="24.15" customHeight="1">
      <c r="A167" s="40"/>
      <c r="B167" s="41"/>
      <c r="C167" s="206" t="s">
        <v>270</v>
      </c>
      <c r="D167" s="206" t="s">
        <v>125</v>
      </c>
      <c r="E167" s="207" t="s">
        <v>816</v>
      </c>
      <c r="F167" s="208" t="s">
        <v>817</v>
      </c>
      <c r="G167" s="209" t="s">
        <v>169</v>
      </c>
      <c r="H167" s="210">
        <v>20</v>
      </c>
      <c r="I167" s="211"/>
      <c r="J167" s="212">
        <f>ROUND(I167*H167,2)</f>
        <v>0</v>
      </c>
      <c r="K167" s="208" t="s">
        <v>129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162</v>
      </c>
      <c r="AT167" s="217" t="s">
        <v>125</v>
      </c>
      <c r="AU167" s="217" t="s">
        <v>82</v>
      </c>
      <c r="AY167" s="19" t="s">
        <v>122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162</v>
      </c>
      <c r="BM167" s="217" t="s">
        <v>818</v>
      </c>
    </row>
    <row r="168" s="2" customFormat="1">
      <c r="A168" s="40"/>
      <c r="B168" s="41"/>
      <c r="C168" s="42"/>
      <c r="D168" s="219" t="s">
        <v>132</v>
      </c>
      <c r="E168" s="42"/>
      <c r="F168" s="220" t="s">
        <v>819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132</v>
      </c>
      <c r="AU168" s="19" t="s">
        <v>82</v>
      </c>
    </row>
    <row r="169" s="2" customFormat="1">
      <c r="A169" s="40"/>
      <c r="B169" s="41"/>
      <c r="C169" s="42"/>
      <c r="D169" s="224" t="s">
        <v>134</v>
      </c>
      <c r="E169" s="42"/>
      <c r="F169" s="225" t="s">
        <v>820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134</v>
      </c>
      <c r="AU169" s="19" t="s">
        <v>82</v>
      </c>
    </row>
    <row r="170" s="2" customFormat="1" ht="24.15" customHeight="1">
      <c r="A170" s="40"/>
      <c r="B170" s="41"/>
      <c r="C170" s="238" t="s">
        <v>278</v>
      </c>
      <c r="D170" s="238" t="s">
        <v>206</v>
      </c>
      <c r="E170" s="239" t="s">
        <v>821</v>
      </c>
      <c r="F170" s="240" t="s">
        <v>822</v>
      </c>
      <c r="G170" s="241" t="s">
        <v>169</v>
      </c>
      <c r="H170" s="242">
        <v>23</v>
      </c>
      <c r="I170" s="243"/>
      <c r="J170" s="244">
        <f>ROUND(I170*H170,2)</f>
        <v>0</v>
      </c>
      <c r="K170" s="240" t="s">
        <v>129</v>
      </c>
      <c r="L170" s="245"/>
      <c r="M170" s="246" t="s">
        <v>19</v>
      </c>
      <c r="N170" s="247" t="s">
        <v>43</v>
      </c>
      <c r="O170" s="86"/>
      <c r="P170" s="215">
        <f>O170*H170</f>
        <v>0</v>
      </c>
      <c r="Q170" s="215">
        <v>0.00010000000000000001</v>
      </c>
      <c r="R170" s="215">
        <f>Q170*H170</f>
        <v>0.0023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209</v>
      </c>
      <c r="AT170" s="217" t="s">
        <v>206</v>
      </c>
      <c r="AU170" s="217" t="s">
        <v>82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162</v>
      </c>
      <c r="BM170" s="217" t="s">
        <v>823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822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82</v>
      </c>
    </row>
    <row r="172" s="13" customFormat="1">
      <c r="A172" s="13"/>
      <c r="B172" s="226"/>
      <c r="C172" s="227"/>
      <c r="D172" s="219" t="s">
        <v>147</v>
      </c>
      <c r="E172" s="228" t="s">
        <v>19</v>
      </c>
      <c r="F172" s="229" t="s">
        <v>253</v>
      </c>
      <c r="G172" s="227"/>
      <c r="H172" s="230">
        <v>20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147</v>
      </c>
      <c r="AU172" s="236" t="s">
        <v>82</v>
      </c>
      <c r="AV172" s="13" t="s">
        <v>82</v>
      </c>
      <c r="AW172" s="13" t="s">
        <v>33</v>
      </c>
      <c r="AX172" s="13" t="s">
        <v>80</v>
      </c>
      <c r="AY172" s="236" t="s">
        <v>122</v>
      </c>
    </row>
    <row r="173" s="13" customFormat="1">
      <c r="A173" s="13"/>
      <c r="B173" s="226"/>
      <c r="C173" s="227"/>
      <c r="D173" s="219" t="s">
        <v>147</v>
      </c>
      <c r="E173" s="227"/>
      <c r="F173" s="229" t="s">
        <v>824</v>
      </c>
      <c r="G173" s="227"/>
      <c r="H173" s="230">
        <v>23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147</v>
      </c>
      <c r="AU173" s="236" t="s">
        <v>82</v>
      </c>
      <c r="AV173" s="13" t="s">
        <v>82</v>
      </c>
      <c r="AW173" s="13" t="s">
        <v>4</v>
      </c>
      <c r="AX173" s="13" t="s">
        <v>80</v>
      </c>
      <c r="AY173" s="236" t="s">
        <v>122</v>
      </c>
    </row>
    <row r="174" s="2" customFormat="1" ht="24.15" customHeight="1">
      <c r="A174" s="40"/>
      <c r="B174" s="41"/>
      <c r="C174" s="206" t="s">
        <v>284</v>
      </c>
      <c r="D174" s="206" t="s">
        <v>125</v>
      </c>
      <c r="E174" s="207" t="s">
        <v>825</v>
      </c>
      <c r="F174" s="208" t="s">
        <v>826</v>
      </c>
      <c r="G174" s="209" t="s">
        <v>169</v>
      </c>
      <c r="H174" s="210">
        <v>10</v>
      </c>
      <c r="I174" s="211"/>
      <c r="J174" s="212">
        <f>ROUND(I174*H174,2)</f>
        <v>0</v>
      </c>
      <c r="K174" s="208" t="s">
        <v>129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162</v>
      </c>
      <c r="AT174" s="217" t="s">
        <v>125</v>
      </c>
      <c r="AU174" s="217" t="s">
        <v>82</v>
      </c>
      <c r="AY174" s="19" t="s">
        <v>122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162</v>
      </c>
      <c r="BM174" s="217" t="s">
        <v>827</v>
      </c>
    </row>
    <row r="175" s="2" customFormat="1">
      <c r="A175" s="40"/>
      <c r="B175" s="41"/>
      <c r="C175" s="42"/>
      <c r="D175" s="219" t="s">
        <v>132</v>
      </c>
      <c r="E175" s="42"/>
      <c r="F175" s="220" t="s">
        <v>828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132</v>
      </c>
      <c r="AU175" s="19" t="s">
        <v>82</v>
      </c>
    </row>
    <row r="176" s="2" customFormat="1">
      <c r="A176" s="40"/>
      <c r="B176" s="41"/>
      <c r="C176" s="42"/>
      <c r="D176" s="224" t="s">
        <v>134</v>
      </c>
      <c r="E176" s="42"/>
      <c r="F176" s="225" t="s">
        <v>829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134</v>
      </c>
      <c r="AU176" s="19" t="s">
        <v>82</v>
      </c>
    </row>
    <row r="177" s="2" customFormat="1" ht="24.15" customHeight="1">
      <c r="A177" s="40"/>
      <c r="B177" s="41"/>
      <c r="C177" s="238" t="s">
        <v>290</v>
      </c>
      <c r="D177" s="238" t="s">
        <v>206</v>
      </c>
      <c r="E177" s="239" t="s">
        <v>830</v>
      </c>
      <c r="F177" s="240" t="s">
        <v>831</v>
      </c>
      <c r="G177" s="241" t="s">
        <v>169</v>
      </c>
      <c r="H177" s="242">
        <v>11.5</v>
      </c>
      <c r="I177" s="243"/>
      <c r="J177" s="244">
        <f>ROUND(I177*H177,2)</f>
        <v>0</v>
      </c>
      <c r="K177" s="240" t="s">
        <v>129</v>
      </c>
      <c r="L177" s="245"/>
      <c r="M177" s="246" t="s">
        <v>19</v>
      </c>
      <c r="N177" s="247" t="s">
        <v>43</v>
      </c>
      <c r="O177" s="86"/>
      <c r="P177" s="215">
        <f>O177*H177</f>
        <v>0</v>
      </c>
      <c r="Q177" s="215">
        <v>0.00012</v>
      </c>
      <c r="R177" s="215">
        <f>Q177*H177</f>
        <v>0.0013799999999999999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209</v>
      </c>
      <c r="AT177" s="217" t="s">
        <v>206</v>
      </c>
      <c r="AU177" s="217" t="s">
        <v>82</v>
      </c>
      <c r="AY177" s="19" t="s">
        <v>122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162</v>
      </c>
      <c r="BM177" s="217" t="s">
        <v>832</v>
      </c>
    </row>
    <row r="178" s="2" customFormat="1">
      <c r="A178" s="40"/>
      <c r="B178" s="41"/>
      <c r="C178" s="42"/>
      <c r="D178" s="219" t="s">
        <v>132</v>
      </c>
      <c r="E178" s="42"/>
      <c r="F178" s="220" t="s">
        <v>831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82</v>
      </c>
    </row>
    <row r="179" s="13" customFormat="1">
      <c r="A179" s="13"/>
      <c r="B179" s="226"/>
      <c r="C179" s="227"/>
      <c r="D179" s="219" t="s">
        <v>147</v>
      </c>
      <c r="E179" s="228" t="s">
        <v>19</v>
      </c>
      <c r="F179" s="229" t="s">
        <v>191</v>
      </c>
      <c r="G179" s="227"/>
      <c r="H179" s="230">
        <v>10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147</v>
      </c>
      <c r="AU179" s="236" t="s">
        <v>82</v>
      </c>
      <c r="AV179" s="13" t="s">
        <v>82</v>
      </c>
      <c r="AW179" s="13" t="s">
        <v>33</v>
      </c>
      <c r="AX179" s="13" t="s">
        <v>80</v>
      </c>
      <c r="AY179" s="236" t="s">
        <v>122</v>
      </c>
    </row>
    <row r="180" s="13" customFormat="1">
      <c r="A180" s="13"/>
      <c r="B180" s="226"/>
      <c r="C180" s="227"/>
      <c r="D180" s="219" t="s">
        <v>147</v>
      </c>
      <c r="E180" s="227"/>
      <c r="F180" s="229" t="s">
        <v>833</v>
      </c>
      <c r="G180" s="227"/>
      <c r="H180" s="230">
        <v>11.5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147</v>
      </c>
      <c r="AU180" s="236" t="s">
        <v>82</v>
      </c>
      <c r="AV180" s="13" t="s">
        <v>82</v>
      </c>
      <c r="AW180" s="13" t="s">
        <v>4</v>
      </c>
      <c r="AX180" s="13" t="s">
        <v>80</v>
      </c>
      <c r="AY180" s="236" t="s">
        <v>122</v>
      </c>
    </row>
    <row r="181" s="2" customFormat="1" ht="24.15" customHeight="1">
      <c r="A181" s="40"/>
      <c r="B181" s="41"/>
      <c r="C181" s="206" t="s">
        <v>296</v>
      </c>
      <c r="D181" s="206" t="s">
        <v>125</v>
      </c>
      <c r="E181" s="207" t="s">
        <v>834</v>
      </c>
      <c r="F181" s="208" t="s">
        <v>835</v>
      </c>
      <c r="G181" s="209" t="s">
        <v>169</v>
      </c>
      <c r="H181" s="210">
        <v>25</v>
      </c>
      <c r="I181" s="211"/>
      <c r="J181" s="212">
        <f>ROUND(I181*H181,2)</f>
        <v>0</v>
      </c>
      <c r="K181" s="208" t="s">
        <v>129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162</v>
      </c>
      <c r="AT181" s="217" t="s">
        <v>125</v>
      </c>
      <c r="AU181" s="217" t="s">
        <v>82</v>
      </c>
      <c r="AY181" s="19" t="s">
        <v>122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162</v>
      </c>
      <c r="BM181" s="217" t="s">
        <v>836</v>
      </c>
    </row>
    <row r="182" s="2" customFormat="1">
      <c r="A182" s="40"/>
      <c r="B182" s="41"/>
      <c r="C182" s="42"/>
      <c r="D182" s="219" t="s">
        <v>132</v>
      </c>
      <c r="E182" s="42"/>
      <c r="F182" s="220" t="s">
        <v>837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132</v>
      </c>
      <c r="AU182" s="19" t="s">
        <v>82</v>
      </c>
    </row>
    <row r="183" s="2" customFormat="1">
      <c r="A183" s="40"/>
      <c r="B183" s="41"/>
      <c r="C183" s="42"/>
      <c r="D183" s="224" t="s">
        <v>134</v>
      </c>
      <c r="E183" s="42"/>
      <c r="F183" s="225" t="s">
        <v>838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134</v>
      </c>
      <c r="AU183" s="19" t="s">
        <v>82</v>
      </c>
    </row>
    <row r="184" s="2" customFormat="1" ht="24.15" customHeight="1">
      <c r="A184" s="40"/>
      <c r="B184" s="41"/>
      <c r="C184" s="238" t="s">
        <v>302</v>
      </c>
      <c r="D184" s="238" t="s">
        <v>206</v>
      </c>
      <c r="E184" s="239" t="s">
        <v>839</v>
      </c>
      <c r="F184" s="240" t="s">
        <v>840</v>
      </c>
      <c r="G184" s="241" t="s">
        <v>169</v>
      </c>
      <c r="H184" s="242">
        <v>28.75</v>
      </c>
      <c r="I184" s="243"/>
      <c r="J184" s="244">
        <f>ROUND(I184*H184,2)</f>
        <v>0</v>
      </c>
      <c r="K184" s="240" t="s">
        <v>129</v>
      </c>
      <c r="L184" s="245"/>
      <c r="M184" s="246" t="s">
        <v>19</v>
      </c>
      <c r="N184" s="247" t="s">
        <v>43</v>
      </c>
      <c r="O184" s="86"/>
      <c r="P184" s="215">
        <f>O184*H184</f>
        <v>0</v>
      </c>
      <c r="Q184" s="215">
        <v>0.00016000000000000001</v>
      </c>
      <c r="R184" s="215">
        <f>Q184*H184</f>
        <v>0.0046000000000000008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209</v>
      </c>
      <c r="AT184" s="217" t="s">
        <v>206</v>
      </c>
      <c r="AU184" s="217" t="s">
        <v>82</v>
      </c>
      <c r="AY184" s="19" t="s">
        <v>122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162</v>
      </c>
      <c r="BM184" s="217" t="s">
        <v>841</v>
      </c>
    </row>
    <row r="185" s="2" customFormat="1">
      <c r="A185" s="40"/>
      <c r="B185" s="41"/>
      <c r="C185" s="42"/>
      <c r="D185" s="219" t="s">
        <v>132</v>
      </c>
      <c r="E185" s="42"/>
      <c r="F185" s="220" t="s">
        <v>840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132</v>
      </c>
      <c r="AU185" s="19" t="s">
        <v>82</v>
      </c>
    </row>
    <row r="186" s="13" customFormat="1">
      <c r="A186" s="13"/>
      <c r="B186" s="226"/>
      <c r="C186" s="227"/>
      <c r="D186" s="219" t="s">
        <v>147</v>
      </c>
      <c r="E186" s="228" t="s">
        <v>19</v>
      </c>
      <c r="F186" s="229" t="s">
        <v>284</v>
      </c>
      <c r="G186" s="227"/>
      <c r="H186" s="230">
        <v>25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147</v>
      </c>
      <c r="AU186" s="236" t="s">
        <v>82</v>
      </c>
      <c r="AV186" s="13" t="s">
        <v>82</v>
      </c>
      <c r="AW186" s="13" t="s">
        <v>33</v>
      </c>
      <c r="AX186" s="13" t="s">
        <v>80</v>
      </c>
      <c r="AY186" s="236" t="s">
        <v>122</v>
      </c>
    </row>
    <row r="187" s="13" customFormat="1">
      <c r="A187" s="13"/>
      <c r="B187" s="226"/>
      <c r="C187" s="227"/>
      <c r="D187" s="219" t="s">
        <v>147</v>
      </c>
      <c r="E187" s="227"/>
      <c r="F187" s="229" t="s">
        <v>842</v>
      </c>
      <c r="G187" s="227"/>
      <c r="H187" s="230">
        <v>28.75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147</v>
      </c>
      <c r="AU187" s="236" t="s">
        <v>82</v>
      </c>
      <c r="AV187" s="13" t="s">
        <v>82</v>
      </c>
      <c r="AW187" s="13" t="s">
        <v>4</v>
      </c>
      <c r="AX187" s="13" t="s">
        <v>80</v>
      </c>
      <c r="AY187" s="236" t="s">
        <v>122</v>
      </c>
    </row>
    <row r="188" s="2" customFormat="1" ht="44.25" customHeight="1">
      <c r="A188" s="40"/>
      <c r="B188" s="41"/>
      <c r="C188" s="206" t="s">
        <v>308</v>
      </c>
      <c r="D188" s="206" t="s">
        <v>125</v>
      </c>
      <c r="E188" s="207" t="s">
        <v>843</v>
      </c>
      <c r="F188" s="208" t="s">
        <v>844</v>
      </c>
      <c r="G188" s="209" t="s">
        <v>169</v>
      </c>
      <c r="H188" s="210">
        <v>60</v>
      </c>
      <c r="I188" s="211"/>
      <c r="J188" s="212">
        <f>ROUND(I188*H188,2)</f>
        <v>0</v>
      </c>
      <c r="K188" s="208" t="s">
        <v>129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0.00048000000000000001</v>
      </c>
      <c r="T188" s="216">
        <f>S188*H188</f>
        <v>0.028799999999999999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162</v>
      </c>
      <c r="AT188" s="217" t="s">
        <v>125</v>
      </c>
      <c r="AU188" s="217" t="s">
        <v>82</v>
      </c>
      <c r="AY188" s="19" t="s">
        <v>122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162</v>
      </c>
      <c r="BM188" s="217" t="s">
        <v>845</v>
      </c>
    </row>
    <row r="189" s="2" customFormat="1">
      <c r="A189" s="40"/>
      <c r="B189" s="41"/>
      <c r="C189" s="42"/>
      <c r="D189" s="219" t="s">
        <v>132</v>
      </c>
      <c r="E189" s="42"/>
      <c r="F189" s="220" t="s">
        <v>846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132</v>
      </c>
      <c r="AU189" s="19" t="s">
        <v>82</v>
      </c>
    </row>
    <row r="190" s="2" customFormat="1">
      <c r="A190" s="40"/>
      <c r="B190" s="41"/>
      <c r="C190" s="42"/>
      <c r="D190" s="224" t="s">
        <v>134</v>
      </c>
      <c r="E190" s="42"/>
      <c r="F190" s="225" t="s">
        <v>847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134</v>
      </c>
      <c r="AU190" s="19" t="s">
        <v>82</v>
      </c>
    </row>
    <row r="191" s="2" customFormat="1" ht="24.15" customHeight="1">
      <c r="A191" s="40"/>
      <c r="B191" s="41"/>
      <c r="C191" s="206" t="s">
        <v>314</v>
      </c>
      <c r="D191" s="206" t="s">
        <v>125</v>
      </c>
      <c r="E191" s="207" t="s">
        <v>848</v>
      </c>
      <c r="F191" s="208" t="s">
        <v>849</v>
      </c>
      <c r="G191" s="209" t="s">
        <v>169</v>
      </c>
      <c r="H191" s="210">
        <v>115</v>
      </c>
      <c r="I191" s="211"/>
      <c r="J191" s="212">
        <f>ROUND(I191*H191,2)</f>
        <v>0</v>
      </c>
      <c r="K191" s="208" t="s">
        <v>129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162</v>
      </c>
      <c r="AT191" s="217" t="s">
        <v>125</v>
      </c>
      <c r="AU191" s="217" t="s">
        <v>82</v>
      </c>
      <c r="AY191" s="19" t="s">
        <v>122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162</v>
      </c>
      <c r="BM191" s="217" t="s">
        <v>850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851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82</v>
      </c>
    </row>
    <row r="193" s="2" customFormat="1">
      <c r="A193" s="40"/>
      <c r="B193" s="41"/>
      <c r="C193" s="42"/>
      <c r="D193" s="224" t="s">
        <v>134</v>
      </c>
      <c r="E193" s="42"/>
      <c r="F193" s="225" t="s">
        <v>852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134</v>
      </c>
      <c r="AU193" s="19" t="s">
        <v>82</v>
      </c>
    </row>
    <row r="194" s="13" customFormat="1">
      <c r="A194" s="13"/>
      <c r="B194" s="226"/>
      <c r="C194" s="227"/>
      <c r="D194" s="219" t="s">
        <v>147</v>
      </c>
      <c r="E194" s="228" t="s">
        <v>19</v>
      </c>
      <c r="F194" s="229" t="s">
        <v>853</v>
      </c>
      <c r="G194" s="227"/>
      <c r="H194" s="230">
        <v>115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147</v>
      </c>
      <c r="AU194" s="236" t="s">
        <v>82</v>
      </c>
      <c r="AV194" s="13" t="s">
        <v>82</v>
      </c>
      <c r="AW194" s="13" t="s">
        <v>33</v>
      </c>
      <c r="AX194" s="13" t="s">
        <v>72</v>
      </c>
      <c r="AY194" s="236" t="s">
        <v>122</v>
      </c>
    </row>
    <row r="195" s="15" customFormat="1">
      <c r="A195" s="15"/>
      <c r="B195" s="261"/>
      <c r="C195" s="262"/>
      <c r="D195" s="219" t="s">
        <v>147</v>
      </c>
      <c r="E195" s="263" t="s">
        <v>19</v>
      </c>
      <c r="F195" s="264" t="s">
        <v>412</v>
      </c>
      <c r="G195" s="262"/>
      <c r="H195" s="265">
        <v>115</v>
      </c>
      <c r="I195" s="266"/>
      <c r="J195" s="262"/>
      <c r="K195" s="262"/>
      <c r="L195" s="267"/>
      <c r="M195" s="268"/>
      <c r="N195" s="269"/>
      <c r="O195" s="269"/>
      <c r="P195" s="269"/>
      <c r="Q195" s="269"/>
      <c r="R195" s="269"/>
      <c r="S195" s="269"/>
      <c r="T195" s="27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1" t="s">
        <v>147</v>
      </c>
      <c r="AU195" s="271" t="s">
        <v>82</v>
      </c>
      <c r="AV195" s="15" t="s">
        <v>130</v>
      </c>
      <c r="AW195" s="15" t="s">
        <v>33</v>
      </c>
      <c r="AX195" s="15" t="s">
        <v>80</v>
      </c>
      <c r="AY195" s="271" t="s">
        <v>122</v>
      </c>
    </row>
    <row r="196" s="2" customFormat="1" ht="37.8" customHeight="1">
      <c r="A196" s="40"/>
      <c r="B196" s="41"/>
      <c r="C196" s="238" t="s">
        <v>320</v>
      </c>
      <c r="D196" s="238" t="s">
        <v>206</v>
      </c>
      <c r="E196" s="239" t="s">
        <v>854</v>
      </c>
      <c r="F196" s="240" t="s">
        <v>855</v>
      </c>
      <c r="G196" s="241" t="s">
        <v>169</v>
      </c>
      <c r="H196" s="242">
        <v>28.75</v>
      </c>
      <c r="I196" s="243"/>
      <c r="J196" s="244">
        <f>ROUND(I196*H196,2)</f>
        <v>0</v>
      </c>
      <c r="K196" s="240" t="s">
        <v>129</v>
      </c>
      <c r="L196" s="245"/>
      <c r="M196" s="246" t="s">
        <v>19</v>
      </c>
      <c r="N196" s="247" t="s">
        <v>43</v>
      </c>
      <c r="O196" s="86"/>
      <c r="P196" s="215">
        <f>O196*H196</f>
        <v>0</v>
      </c>
      <c r="Q196" s="215">
        <v>5.0000000000000002E-05</v>
      </c>
      <c r="R196" s="215">
        <f>Q196*H196</f>
        <v>0.0014375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209</v>
      </c>
      <c r="AT196" s="217" t="s">
        <v>206</v>
      </c>
      <c r="AU196" s="217" t="s">
        <v>82</v>
      </c>
      <c r="AY196" s="19" t="s">
        <v>122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162</v>
      </c>
      <c r="BM196" s="217" t="s">
        <v>856</v>
      </c>
    </row>
    <row r="197" s="2" customFormat="1">
      <c r="A197" s="40"/>
      <c r="B197" s="41"/>
      <c r="C197" s="42"/>
      <c r="D197" s="219" t="s">
        <v>132</v>
      </c>
      <c r="E197" s="42"/>
      <c r="F197" s="220" t="s">
        <v>855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132</v>
      </c>
      <c r="AU197" s="19" t="s">
        <v>82</v>
      </c>
    </row>
    <row r="198" s="13" customFormat="1">
      <c r="A198" s="13"/>
      <c r="B198" s="226"/>
      <c r="C198" s="227"/>
      <c r="D198" s="219" t="s">
        <v>147</v>
      </c>
      <c r="E198" s="228" t="s">
        <v>19</v>
      </c>
      <c r="F198" s="229" t="s">
        <v>284</v>
      </c>
      <c r="G198" s="227"/>
      <c r="H198" s="230">
        <v>25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147</v>
      </c>
      <c r="AU198" s="236" t="s">
        <v>82</v>
      </c>
      <c r="AV198" s="13" t="s">
        <v>82</v>
      </c>
      <c r="AW198" s="13" t="s">
        <v>33</v>
      </c>
      <c r="AX198" s="13" t="s">
        <v>80</v>
      </c>
      <c r="AY198" s="236" t="s">
        <v>122</v>
      </c>
    </row>
    <row r="199" s="13" customFormat="1">
      <c r="A199" s="13"/>
      <c r="B199" s="226"/>
      <c r="C199" s="227"/>
      <c r="D199" s="219" t="s">
        <v>147</v>
      </c>
      <c r="E199" s="227"/>
      <c r="F199" s="229" t="s">
        <v>842</v>
      </c>
      <c r="G199" s="227"/>
      <c r="H199" s="230">
        <v>28.75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147</v>
      </c>
      <c r="AU199" s="236" t="s">
        <v>82</v>
      </c>
      <c r="AV199" s="13" t="s">
        <v>82</v>
      </c>
      <c r="AW199" s="13" t="s">
        <v>4</v>
      </c>
      <c r="AX199" s="13" t="s">
        <v>80</v>
      </c>
      <c r="AY199" s="236" t="s">
        <v>122</v>
      </c>
    </row>
    <row r="200" s="2" customFormat="1" ht="37.8" customHeight="1">
      <c r="A200" s="40"/>
      <c r="B200" s="41"/>
      <c r="C200" s="238" t="s">
        <v>209</v>
      </c>
      <c r="D200" s="238" t="s">
        <v>206</v>
      </c>
      <c r="E200" s="239" t="s">
        <v>857</v>
      </c>
      <c r="F200" s="240" t="s">
        <v>858</v>
      </c>
      <c r="G200" s="241" t="s">
        <v>169</v>
      </c>
      <c r="H200" s="242">
        <v>57.5</v>
      </c>
      <c r="I200" s="243"/>
      <c r="J200" s="244">
        <f>ROUND(I200*H200,2)</f>
        <v>0</v>
      </c>
      <c r="K200" s="240" t="s">
        <v>129</v>
      </c>
      <c r="L200" s="245"/>
      <c r="M200" s="246" t="s">
        <v>19</v>
      </c>
      <c r="N200" s="247" t="s">
        <v>43</v>
      </c>
      <c r="O200" s="86"/>
      <c r="P200" s="215">
        <f>O200*H200</f>
        <v>0</v>
      </c>
      <c r="Q200" s="215">
        <v>6.9999999999999994E-05</v>
      </c>
      <c r="R200" s="215">
        <f>Q200*H200</f>
        <v>0.0040249999999999999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209</v>
      </c>
      <c r="AT200" s="217" t="s">
        <v>206</v>
      </c>
      <c r="AU200" s="217" t="s">
        <v>82</v>
      </c>
      <c r="AY200" s="19" t="s">
        <v>122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162</v>
      </c>
      <c r="BM200" s="217" t="s">
        <v>859</v>
      </c>
    </row>
    <row r="201" s="2" customFormat="1">
      <c r="A201" s="40"/>
      <c r="B201" s="41"/>
      <c r="C201" s="42"/>
      <c r="D201" s="219" t="s">
        <v>132</v>
      </c>
      <c r="E201" s="42"/>
      <c r="F201" s="220" t="s">
        <v>858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82</v>
      </c>
    </row>
    <row r="202" s="13" customFormat="1">
      <c r="A202" s="13"/>
      <c r="B202" s="226"/>
      <c r="C202" s="227"/>
      <c r="D202" s="219" t="s">
        <v>147</v>
      </c>
      <c r="E202" s="228" t="s">
        <v>19</v>
      </c>
      <c r="F202" s="229" t="s">
        <v>616</v>
      </c>
      <c r="G202" s="227"/>
      <c r="H202" s="230">
        <v>50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147</v>
      </c>
      <c r="AU202" s="236" t="s">
        <v>82</v>
      </c>
      <c r="AV202" s="13" t="s">
        <v>82</v>
      </c>
      <c r="AW202" s="13" t="s">
        <v>33</v>
      </c>
      <c r="AX202" s="13" t="s">
        <v>80</v>
      </c>
      <c r="AY202" s="236" t="s">
        <v>122</v>
      </c>
    </row>
    <row r="203" s="13" customFormat="1">
      <c r="A203" s="13"/>
      <c r="B203" s="226"/>
      <c r="C203" s="227"/>
      <c r="D203" s="219" t="s">
        <v>147</v>
      </c>
      <c r="E203" s="227"/>
      <c r="F203" s="229" t="s">
        <v>860</v>
      </c>
      <c r="G203" s="227"/>
      <c r="H203" s="230">
        <v>57.5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147</v>
      </c>
      <c r="AU203" s="236" t="s">
        <v>82</v>
      </c>
      <c r="AV203" s="13" t="s">
        <v>82</v>
      </c>
      <c r="AW203" s="13" t="s">
        <v>4</v>
      </c>
      <c r="AX203" s="13" t="s">
        <v>80</v>
      </c>
      <c r="AY203" s="236" t="s">
        <v>122</v>
      </c>
    </row>
    <row r="204" s="2" customFormat="1" ht="37.8" customHeight="1">
      <c r="A204" s="40"/>
      <c r="B204" s="41"/>
      <c r="C204" s="238" t="s">
        <v>331</v>
      </c>
      <c r="D204" s="238" t="s">
        <v>206</v>
      </c>
      <c r="E204" s="239" t="s">
        <v>861</v>
      </c>
      <c r="F204" s="240" t="s">
        <v>862</v>
      </c>
      <c r="G204" s="241" t="s">
        <v>169</v>
      </c>
      <c r="H204" s="242">
        <v>46</v>
      </c>
      <c r="I204" s="243"/>
      <c r="J204" s="244">
        <f>ROUND(I204*H204,2)</f>
        <v>0</v>
      </c>
      <c r="K204" s="240" t="s">
        <v>129</v>
      </c>
      <c r="L204" s="245"/>
      <c r="M204" s="246" t="s">
        <v>19</v>
      </c>
      <c r="N204" s="247" t="s">
        <v>43</v>
      </c>
      <c r="O204" s="86"/>
      <c r="P204" s="215">
        <f>O204*H204</f>
        <v>0</v>
      </c>
      <c r="Q204" s="215">
        <v>8.0000000000000007E-05</v>
      </c>
      <c r="R204" s="215">
        <f>Q204*H204</f>
        <v>0.0036800000000000001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209</v>
      </c>
      <c r="AT204" s="217" t="s">
        <v>206</v>
      </c>
      <c r="AU204" s="217" t="s">
        <v>82</v>
      </c>
      <c r="AY204" s="19" t="s">
        <v>122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162</v>
      </c>
      <c r="BM204" s="217" t="s">
        <v>863</v>
      </c>
    </row>
    <row r="205" s="2" customFormat="1">
      <c r="A205" s="40"/>
      <c r="B205" s="41"/>
      <c r="C205" s="42"/>
      <c r="D205" s="219" t="s">
        <v>132</v>
      </c>
      <c r="E205" s="42"/>
      <c r="F205" s="220" t="s">
        <v>862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132</v>
      </c>
      <c r="AU205" s="19" t="s">
        <v>82</v>
      </c>
    </row>
    <row r="206" s="13" customFormat="1">
      <c r="A206" s="13"/>
      <c r="B206" s="226"/>
      <c r="C206" s="227"/>
      <c r="D206" s="219" t="s">
        <v>147</v>
      </c>
      <c r="E206" s="228" t="s">
        <v>19</v>
      </c>
      <c r="F206" s="229" t="s">
        <v>554</v>
      </c>
      <c r="G206" s="227"/>
      <c r="H206" s="230">
        <v>40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147</v>
      </c>
      <c r="AU206" s="236" t="s">
        <v>82</v>
      </c>
      <c r="AV206" s="13" t="s">
        <v>82</v>
      </c>
      <c r="AW206" s="13" t="s">
        <v>33</v>
      </c>
      <c r="AX206" s="13" t="s">
        <v>80</v>
      </c>
      <c r="AY206" s="236" t="s">
        <v>122</v>
      </c>
    </row>
    <row r="207" s="13" customFormat="1">
      <c r="A207" s="13"/>
      <c r="B207" s="226"/>
      <c r="C207" s="227"/>
      <c r="D207" s="219" t="s">
        <v>147</v>
      </c>
      <c r="E207" s="227"/>
      <c r="F207" s="229" t="s">
        <v>864</v>
      </c>
      <c r="G207" s="227"/>
      <c r="H207" s="230">
        <v>46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147</v>
      </c>
      <c r="AU207" s="236" t="s">
        <v>82</v>
      </c>
      <c r="AV207" s="13" t="s">
        <v>82</v>
      </c>
      <c r="AW207" s="13" t="s">
        <v>4</v>
      </c>
      <c r="AX207" s="13" t="s">
        <v>80</v>
      </c>
      <c r="AY207" s="236" t="s">
        <v>122</v>
      </c>
    </row>
    <row r="208" s="2" customFormat="1" ht="24.15" customHeight="1">
      <c r="A208" s="40"/>
      <c r="B208" s="41"/>
      <c r="C208" s="206" t="s">
        <v>337</v>
      </c>
      <c r="D208" s="206" t="s">
        <v>125</v>
      </c>
      <c r="E208" s="207" t="s">
        <v>865</v>
      </c>
      <c r="F208" s="208" t="s">
        <v>866</v>
      </c>
      <c r="G208" s="209" t="s">
        <v>161</v>
      </c>
      <c r="H208" s="210">
        <v>81</v>
      </c>
      <c r="I208" s="211"/>
      <c r="J208" s="212">
        <f>ROUND(I208*H208,2)</f>
        <v>0</v>
      </c>
      <c r="K208" s="208" t="s">
        <v>129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162</v>
      </c>
      <c r="AT208" s="217" t="s">
        <v>125</v>
      </c>
      <c r="AU208" s="217" t="s">
        <v>82</v>
      </c>
      <c r="AY208" s="19" t="s">
        <v>122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162</v>
      </c>
      <c r="BM208" s="217" t="s">
        <v>867</v>
      </c>
    </row>
    <row r="209" s="2" customFormat="1">
      <c r="A209" s="40"/>
      <c r="B209" s="41"/>
      <c r="C209" s="42"/>
      <c r="D209" s="219" t="s">
        <v>132</v>
      </c>
      <c r="E209" s="42"/>
      <c r="F209" s="220" t="s">
        <v>868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132</v>
      </c>
      <c r="AU209" s="19" t="s">
        <v>82</v>
      </c>
    </row>
    <row r="210" s="2" customFormat="1">
      <c r="A210" s="40"/>
      <c r="B210" s="41"/>
      <c r="C210" s="42"/>
      <c r="D210" s="224" t="s">
        <v>134</v>
      </c>
      <c r="E210" s="42"/>
      <c r="F210" s="225" t="s">
        <v>869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134</v>
      </c>
      <c r="AU210" s="19" t="s">
        <v>82</v>
      </c>
    </row>
    <row r="211" s="13" customFormat="1">
      <c r="A211" s="13"/>
      <c r="B211" s="226"/>
      <c r="C211" s="227"/>
      <c r="D211" s="219" t="s">
        <v>147</v>
      </c>
      <c r="E211" s="228" t="s">
        <v>19</v>
      </c>
      <c r="F211" s="229" t="s">
        <v>870</v>
      </c>
      <c r="G211" s="227"/>
      <c r="H211" s="230">
        <v>81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147</v>
      </c>
      <c r="AU211" s="236" t="s">
        <v>82</v>
      </c>
      <c r="AV211" s="13" t="s">
        <v>82</v>
      </c>
      <c r="AW211" s="13" t="s">
        <v>33</v>
      </c>
      <c r="AX211" s="13" t="s">
        <v>80</v>
      </c>
      <c r="AY211" s="236" t="s">
        <v>122</v>
      </c>
    </row>
    <row r="212" s="2" customFormat="1" ht="16.5" customHeight="1">
      <c r="A212" s="40"/>
      <c r="B212" s="41"/>
      <c r="C212" s="206" t="s">
        <v>345</v>
      </c>
      <c r="D212" s="206" t="s">
        <v>125</v>
      </c>
      <c r="E212" s="207" t="s">
        <v>871</v>
      </c>
      <c r="F212" s="208" t="s">
        <v>872</v>
      </c>
      <c r="G212" s="209" t="s">
        <v>161</v>
      </c>
      <c r="H212" s="210">
        <v>10</v>
      </c>
      <c r="I212" s="211"/>
      <c r="J212" s="212">
        <f>ROUND(I212*H212,2)</f>
        <v>0</v>
      </c>
      <c r="K212" s="208" t="s">
        <v>129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162</v>
      </c>
      <c r="AT212" s="217" t="s">
        <v>125</v>
      </c>
      <c r="AU212" s="217" t="s">
        <v>82</v>
      </c>
      <c r="AY212" s="19" t="s">
        <v>122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162</v>
      </c>
      <c r="BM212" s="217" t="s">
        <v>873</v>
      </c>
    </row>
    <row r="213" s="2" customFormat="1">
      <c r="A213" s="40"/>
      <c r="B213" s="41"/>
      <c r="C213" s="42"/>
      <c r="D213" s="219" t="s">
        <v>132</v>
      </c>
      <c r="E213" s="42"/>
      <c r="F213" s="220" t="s">
        <v>874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132</v>
      </c>
      <c r="AU213" s="19" t="s">
        <v>82</v>
      </c>
    </row>
    <row r="214" s="2" customFormat="1">
      <c r="A214" s="40"/>
      <c r="B214" s="41"/>
      <c r="C214" s="42"/>
      <c r="D214" s="224" t="s">
        <v>134</v>
      </c>
      <c r="E214" s="42"/>
      <c r="F214" s="225" t="s">
        <v>875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134</v>
      </c>
      <c r="AU214" s="19" t="s">
        <v>82</v>
      </c>
    </row>
    <row r="215" s="2" customFormat="1" ht="16.5" customHeight="1">
      <c r="A215" s="40"/>
      <c r="B215" s="41"/>
      <c r="C215" s="238" t="s">
        <v>351</v>
      </c>
      <c r="D215" s="238" t="s">
        <v>206</v>
      </c>
      <c r="E215" s="239" t="s">
        <v>876</v>
      </c>
      <c r="F215" s="240" t="s">
        <v>877</v>
      </c>
      <c r="G215" s="241" t="s">
        <v>161</v>
      </c>
      <c r="H215" s="242">
        <v>10</v>
      </c>
      <c r="I215" s="243"/>
      <c r="J215" s="244">
        <f>ROUND(I215*H215,2)</f>
        <v>0</v>
      </c>
      <c r="K215" s="240" t="s">
        <v>349</v>
      </c>
      <c r="L215" s="245"/>
      <c r="M215" s="246" t="s">
        <v>19</v>
      </c>
      <c r="N215" s="247" t="s">
        <v>43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209</v>
      </c>
      <c r="AT215" s="217" t="s">
        <v>206</v>
      </c>
      <c r="AU215" s="217" t="s">
        <v>82</v>
      </c>
      <c r="AY215" s="19" t="s">
        <v>122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162</v>
      </c>
      <c r="BM215" s="217" t="s">
        <v>878</v>
      </c>
    </row>
    <row r="216" s="2" customFormat="1">
      <c r="A216" s="40"/>
      <c r="B216" s="41"/>
      <c r="C216" s="42"/>
      <c r="D216" s="219" t="s">
        <v>132</v>
      </c>
      <c r="E216" s="42"/>
      <c r="F216" s="220" t="s">
        <v>877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132</v>
      </c>
      <c r="AU216" s="19" t="s">
        <v>82</v>
      </c>
    </row>
    <row r="217" s="2" customFormat="1" ht="24.15" customHeight="1">
      <c r="A217" s="40"/>
      <c r="B217" s="41"/>
      <c r="C217" s="206" t="s">
        <v>359</v>
      </c>
      <c r="D217" s="206" t="s">
        <v>125</v>
      </c>
      <c r="E217" s="207" t="s">
        <v>879</v>
      </c>
      <c r="F217" s="208" t="s">
        <v>880</v>
      </c>
      <c r="G217" s="209" t="s">
        <v>161</v>
      </c>
      <c r="H217" s="210">
        <v>1</v>
      </c>
      <c r="I217" s="211"/>
      <c r="J217" s="212">
        <f>ROUND(I217*H217,2)</f>
        <v>0</v>
      </c>
      <c r="K217" s="208" t="s">
        <v>129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162</v>
      </c>
      <c r="AT217" s="217" t="s">
        <v>125</v>
      </c>
      <c r="AU217" s="217" t="s">
        <v>82</v>
      </c>
      <c r="AY217" s="19" t="s">
        <v>122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162</v>
      </c>
      <c r="BM217" s="217" t="s">
        <v>881</v>
      </c>
    </row>
    <row r="218" s="2" customFormat="1">
      <c r="A218" s="40"/>
      <c r="B218" s="41"/>
      <c r="C218" s="42"/>
      <c r="D218" s="219" t="s">
        <v>132</v>
      </c>
      <c r="E218" s="42"/>
      <c r="F218" s="220" t="s">
        <v>882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132</v>
      </c>
      <c r="AU218" s="19" t="s">
        <v>82</v>
      </c>
    </row>
    <row r="219" s="2" customFormat="1">
      <c r="A219" s="40"/>
      <c r="B219" s="41"/>
      <c r="C219" s="42"/>
      <c r="D219" s="224" t="s">
        <v>134</v>
      </c>
      <c r="E219" s="42"/>
      <c r="F219" s="225" t="s">
        <v>883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134</v>
      </c>
      <c r="AU219" s="19" t="s">
        <v>82</v>
      </c>
    </row>
    <row r="220" s="2" customFormat="1" ht="16.5" customHeight="1">
      <c r="A220" s="40"/>
      <c r="B220" s="41"/>
      <c r="C220" s="238" t="s">
        <v>368</v>
      </c>
      <c r="D220" s="238" t="s">
        <v>206</v>
      </c>
      <c r="E220" s="239" t="s">
        <v>884</v>
      </c>
      <c r="F220" s="240" t="s">
        <v>885</v>
      </c>
      <c r="G220" s="241" t="s">
        <v>161</v>
      </c>
      <c r="H220" s="242">
        <v>1</v>
      </c>
      <c r="I220" s="243"/>
      <c r="J220" s="244">
        <f>ROUND(I220*H220,2)</f>
        <v>0</v>
      </c>
      <c r="K220" s="240" t="s">
        <v>349</v>
      </c>
      <c r="L220" s="245"/>
      <c r="M220" s="246" t="s">
        <v>19</v>
      </c>
      <c r="N220" s="247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209</v>
      </c>
      <c r="AT220" s="217" t="s">
        <v>206</v>
      </c>
      <c r="AU220" s="217" t="s">
        <v>82</v>
      </c>
      <c r="AY220" s="19" t="s">
        <v>122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162</v>
      </c>
      <c r="BM220" s="217" t="s">
        <v>886</v>
      </c>
    </row>
    <row r="221" s="2" customFormat="1">
      <c r="A221" s="40"/>
      <c r="B221" s="41"/>
      <c r="C221" s="42"/>
      <c r="D221" s="219" t="s">
        <v>132</v>
      </c>
      <c r="E221" s="42"/>
      <c r="F221" s="220" t="s">
        <v>885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132</v>
      </c>
      <c r="AU221" s="19" t="s">
        <v>82</v>
      </c>
    </row>
    <row r="222" s="2" customFormat="1" ht="24.15" customHeight="1">
      <c r="A222" s="40"/>
      <c r="B222" s="41"/>
      <c r="C222" s="206" t="s">
        <v>548</v>
      </c>
      <c r="D222" s="206" t="s">
        <v>125</v>
      </c>
      <c r="E222" s="207" t="s">
        <v>887</v>
      </c>
      <c r="F222" s="208" t="s">
        <v>888</v>
      </c>
      <c r="G222" s="209" t="s">
        <v>161</v>
      </c>
      <c r="H222" s="210">
        <v>1</v>
      </c>
      <c r="I222" s="211"/>
      <c r="J222" s="212">
        <f>ROUND(I222*H222,2)</f>
        <v>0</v>
      </c>
      <c r="K222" s="208" t="s">
        <v>129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0.014999999999999999</v>
      </c>
      <c r="T222" s="216">
        <f>S222*H222</f>
        <v>0.014999999999999999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162</v>
      </c>
      <c r="AT222" s="217" t="s">
        <v>125</v>
      </c>
      <c r="AU222" s="217" t="s">
        <v>82</v>
      </c>
      <c r="AY222" s="19" t="s">
        <v>122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162</v>
      </c>
      <c r="BM222" s="217" t="s">
        <v>889</v>
      </c>
    </row>
    <row r="223" s="2" customFormat="1">
      <c r="A223" s="40"/>
      <c r="B223" s="41"/>
      <c r="C223" s="42"/>
      <c r="D223" s="219" t="s">
        <v>132</v>
      </c>
      <c r="E223" s="42"/>
      <c r="F223" s="220" t="s">
        <v>890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132</v>
      </c>
      <c r="AU223" s="19" t="s">
        <v>82</v>
      </c>
    </row>
    <row r="224" s="2" customFormat="1">
      <c r="A224" s="40"/>
      <c r="B224" s="41"/>
      <c r="C224" s="42"/>
      <c r="D224" s="224" t="s">
        <v>134</v>
      </c>
      <c r="E224" s="42"/>
      <c r="F224" s="225" t="s">
        <v>891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134</v>
      </c>
      <c r="AU224" s="19" t="s">
        <v>82</v>
      </c>
    </row>
    <row r="225" s="2" customFormat="1" ht="24.15" customHeight="1">
      <c r="A225" s="40"/>
      <c r="B225" s="41"/>
      <c r="C225" s="206" t="s">
        <v>554</v>
      </c>
      <c r="D225" s="206" t="s">
        <v>125</v>
      </c>
      <c r="E225" s="207" t="s">
        <v>892</v>
      </c>
      <c r="F225" s="208" t="s">
        <v>893</v>
      </c>
      <c r="G225" s="209" t="s">
        <v>161</v>
      </c>
      <c r="H225" s="210">
        <v>50</v>
      </c>
      <c r="I225" s="211"/>
      <c r="J225" s="212">
        <f>ROUND(I225*H225,2)</f>
        <v>0</v>
      </c>
      <c r="K225" s="208" t="s">
        <v>129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0.00023000000000000001</v>
      </c>
      <c r="T225" s="216">
        <f>S225*H225</f>
        <v>0.0115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162</v>
      </c>
      <c r="AT225" s="217" t="s">
        <v>125</v>
      </c>
      <c r="AU225" s="217" t="s">
        <v>82</v>
      </c>
      <c r="AY225" s="19" t="s">
        <v>122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162</v>
      </c>
      <c r="BM225" s="217" t="s">
        <v>894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895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82</v>
      </c>
    </row>
    <row r="227" s="2" customFormat="1">
      <c r="A227" s="40"/>
      <c r="B227" s="41"/>
      <c r="C227" s="42"/>
      <c r="D227" s="224" t="s">
        <v>134</v>
      </c>
      <c r="E227" s="42"/>
      <c r="F227" s="225" t="s">
        <v>896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134</v>
      </c>
      <c r="AU227" s="19" t="s">
        <v>82</v>
      </c>
    </row>
    <row r="228" s="2" customFormat="1" ht="24.15" customHeight="1">
      <c r="A228" s="40"/>
      <c r="B228" s="41"/>
      <c r="C228" s="206" t="s">
        <v>560</v>
      </c>
      <c r="D228" s="206" t="s">
        <v>125</v>
      </c>
      <c r="E228" s="207" t="s">
        <v>897</v>
      </c>
      <c r="F228" s="208" t="s">
        <v>898</v>
      </c>
      <c r="G228" s="209" t="s">
        <v>161</v>
      </c>
      <c r="H228" s="210">
        <v>49</v>
      </c>
      <c r="I228" s="211"/>
      <c r="J228" s="212">
        <f>ROUND(I228*H228,2)</f>
        <v>0</v>
      </c>
      <c r="K228" s="208" t="s">
        <v>129</v>
      </c>
      <c r="L228" s="46"/>
      <c r="M228" s="213" t="s">
        <v>19</v>
      </c>
      <c r="N228" s="214" t="s">
        <v>43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162</v>
      </c>
      <c r="AT228" s="217" t="s">
        <v>125</v>
      </c>
      <c r="AU228" s="217" t="s">
        <v>82</v>
      </c>
      <c r="AY228" s="19" t="s">
        <v>122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162</v>
      </c>
      <c r="BM228" s="217" t="s">
        <v>899</v>
      </c>
    </row>
    <row r="229" s="2" customFormat="1">
      <c r="A229" s="40"/>
      <c r="B229" s="41"/>
      <c r="C229" s="42"/>
      <c r="D229" s="219" t="s">
        <v>132</v>
      </c>
      <c r="E229" s="42"/>
      <c r="F229" s="220" t="s">
        <v>900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132</v>
      </c>
      <c r="AU229" s="19" t="s">
        <v>82</v>
      </c>
    </row>
    <row r="230" s="2" customFormat="1">
      <c r="A230" s="40"/>
      <c r="B230" s="41"/>
      <c r="C230" s="42"/>
      <c r="D230" s="224" t="s">
        <v>134</v>
      </c>
      <c r="E230" s="42"/>
      <c r="F230" s="225" t="s">
        <v>901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134</v>
      </c>
      <c r="AU230" s="19" t="s">
        <v>82</v>
      </c>
    </row>
    <row r="231" s="13" customFormat="1">
      <c r="A231" s="13"/>
      <c r="B231" s="226"/>
      <c r="C231" s="227"/>
      <c r="D231" s="219" t="s">
        <v>147</v>
      </c>
      <c r="E231" s="228" t="s">
        <v>19</v>
      </c>
      <c r="F231" s="229" t="s">
        <v>902</v>
      </c>
      <c r="G231" s="227"/>
      <c r="H231" s="230">
        <v>49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147</v>
      </c>
      <c r="AU231" s="236" t="s">
        <v>82</v>
      </c>
      <c r="AV231" s="13" t="s">
        <v>82</v>
      </c>
      <c r="AW231" s="13" t="s">
        <v>33</v>
      </c>
      <c r="AX231" s="13" t="s">
        <v>72</v>
      </c>
      <c r="AY231" s="236" t="s">
        <v>122</v>
      </c>
    </row>
    <row r="232" s="15" customFormat="1">
      <c r="A232" s="15"/>
      <c r="B232" s="261"/>
      <c r="C232" s="262"/>
      <c r="D232" s="219" t="s">
        <v>147</v>
      </c>
      <c r="E232" s="263" t="s">
        <v>19</v>
      </c>
      <c r="F232" s="264" t="s">
        <v>412</v>
      </c>
      <c r="G232" s="262"/>
      <c r="H232" s="265">
        <v>49</v>
      </c>
      <c r="I232" s="266"/>
      <c r="J232" s="262"/>
      <c r="K232" s="262"/>
      <c r="L232" s="267"/>
      <c r="M232" s="268"/>
      <c r="N232" s="269"/>
      <c r="O232" s="269"/>
      <c r="P232" s="269"/>
      <c r="Q232" s="269"/>
      <c r="R232" s="269"/>
      <c r="S232" s="269"/>
      <c r="T232" s="270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1" t="s">
        <v>147</v>
      </c>
      <c r="AU232" s="271" t="s">
        <v>82</v>
      </c>
      <c r="AV232" s="15" t="s">
        <v>130</v>
      </c>
      <c r="AW232" s="15" t="s">
        <v>33</v>
      </c>
      <c r="AX232" s="15" t="s">
        <v>80</v>
      </c>
      <c r="AY232" s="271" t="s">
        <v>122</v>
      </c>
    </row>
    <row r="233" s="2" customFormat="1" ht="24.15" customHeight="1">
      <c r="A233" s="40"/>
      <c r="B233" s="41"/>
      <c r="C233" s="238" t="s">
        <v>566</v>
      </c>
      <c r="D233" s="238" t="s">
        <v>206</v>
      </c>
      <c r="E233" s="239" t="s">
        <v>903</v>
      </c>
      <c r="F233" s="240" t="s">
        <v>904</v>
      </c>
      <c r="G233" s="241" t="s">
        <v>161</v>
      </c>
      <c r="H233" s="242">
        <v>6</v>
      </c>
      <c r="I233" s="243"/>
      <c r="J233" s="244">
        <f>ROUND(I233*H233,2)</f>
        <v>0</v>
      </c>
      <c r="K233" s="240" t="s">
        <v>349</v>
      </c>
      <c r="L233" s="245"/>
      <c r="M233" s="246" t="s">
        <v>19</v>
      </c>
      <c r="N233" s="247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209</v>
      </c>
      <c r="AT233" s="217" t="s">
        <v>206</v>
      </c>
      <c r="AU233" s="217" t="s">
        <v>82</v>
      </c>
      <c r="AY233" s="19" t="s">
        <v>122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162</v>
      </c>
      <c r="BM233" s="217" t="s">
        <v>905</v>
      </c>
    </row>
    <row r="234" s="2" customFormat="1">
      <c r="A234" s="40"/>
      <c r="B234" s="41"/>
      <c r="C234" s="42"/>
      <c r="D234" s="219" t="s">
        <v>132</v>
      </c>
      <c r="E234" s="42"/>
      <c r="F234" s="220" t="s">
        <v>904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82</v>
      </c>
    </row>
    <row r="235" s="2" customFormat="1" ht="16.5" customHeight="1">
      <c r="A235" s="40"/>
      <c r="B235" s="41"/>
      <c r="C235" s="238" t="s">
        <v>572</v>
      </c>
      <c r="D235" s="238" t="s">
        <v>206</v>
      </c>
      <c r="E235" s="239" t="s">
        <v>906</v>
      </c>
      <c r="F235" s="240" t="s">
        <v>907</v>
      </c>
      <c r="G235" s="241" t="s">
        <v>161</v>
      </c>
      <c r="H235" s="242">
        <v>32</v>
      </c>
      <c r="I235" s="243"/>
      <c r="J235" s="244">
        <f>ROUND(I235*H235,2)</f>
        <v>0</v>
      </c>
      <c r="K235" s="240" t="s">
        <v>349</v>
      </c>
      <c r="L235" s="245"/>
      <c r="M235" s="246" t="s">
        <v>19</v>
      </c>
      <c r="N235" s="247" t="s">
        <v>43</v>
      </c>
      <c r="O235" s="86"/>
      <c r="P235" s="215">
        <f>O235*H235</f>
        <v>0</v>
      </c>
      <c r="Q235" s="215">
        <v>1.0000000000000001E-05</v>
      </c>
      <c r="R235" s="215">
        <f>Q235*H235</f>
        <v>0.00032000000000000003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209</v>
      </c>
      <c r="AT235" s="217" t="s">
        <v>206</v>
      </c>
      <c r="AU235" s="217" t="s">
        <v>82</v>
      </c>
      <c r="AY235" s="19" t="s">
        <v>122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162</v>
      </c>
      <c r="BM235" s="217" t="s">
        <v>908</v>
      </c>
    </row>
    <row r="236" s="2" customFormat="1">
      <c r="A236" s="40"/>
      <c r="B236" s="41"/>
      <c r="C236" s="42"/>
      <c r="D236" s="219" t="s">
        <v>132</v>
      </c>
      <c r="E236" s="42"/>
      <c r="F236" s="220" t="s">
        <v>907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132</v>
      </c>
      <c r="AU236" s="19" t="s">
        <v>82</v>
      </c>
    </row>
    <row r="237" s="2" customFormat="1" ht="16.5" customHeight="1">
      <c r="A237" s="40"/>
      <c r="B237" s="41"/>
      <c r="C237" s="238" t="s">
        <v>580</v>
      </c>
      <c r="D237" s="238" t="s">
        <v>206</v>
      </c>
      <c r="E237" s="239" t="s">
        <v>909</v>
      </c>
      <c r="F237" s="240" t="s">
        <v>910</v>
      </c>
      <c r="G237" s="241" t="s">
        <v>161</v>
      </c>
      <c r="H237" s="242">
        <v>11</v>
      </c>
      <c r="I237" s="243"/>
      <c r="J237" s="244">
        <f>ROUND(I237*H237,2)</f>
        <v>0</v>
      </c>
      <c r="K237" s="240" t="s">
        <v>349</v>
      </c>
      <c r="L237" s="245"/>
      <c r="M237" s="246" t="s">
        <v>19</v>
      </c>
      <c r="N237" s="247" t="s">
        <v>43</v>
      </c>
      <c r="O237" s="86"/>
      <c r="P237" s="215">
        <f>O237*H237</f>
        <v>0</v>
      </c>
      <c r="Q237" s="215">
        <v>2.0000000000000002E-05</v>
      </c>
      <c r="R237" s="215">
        <f>Q237*H237</f>
        <v>0.00022000000000000001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209</v>
      </c>
      <c r="AT237" s="217" t="s">
        <v>206</v>
      </c>
      <c r="AU237" s="217" t="s">
        <v>82</v>
      </c>
      <c r="AY237" s="19" t="s">
        <v>122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162</v>
      </c>
      <c r="BM237" s="217" t="s">
        <v>911</v>
      </c>
    </row>
    <row r="238" s="2" customFormat="1">
      <c r="A238" s="40"/>
      <c r="B238" s="41"/>
      <c r="C238" s="42"/>
      <c r="D238" s="219" t="s">
        <v>132</v>
      </c>
      <c r="E238" s="42"/>
      <c r="F238" s="220" t="s">
        <v>910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132</v>
      </c>
      <c r="AU238" s="19" t="s">
        <v>82</v>
      </c>
    </row>
    <row r="239" s="2" customFormat="1" ht="24.15" customHeight="1">
      <c r="A239" s="40"/>
      <c r="B239" s="41"/>
      <c r="C239" s="206" t="s">
        <v>586</v>
      </c>
      <c r="D239" s="206" t="s">
        <v>125</v>
      </c>
      <c r="E239" s="207" t="s">
        <v>912</v>
      </c>
      <c r="F239" s="208" t="s">
        <v>913</v>
      </c>
      <c r="G239" s="209" t="s">
        <v>161</v>
      </c>
      <c r="H239" s="210">
        <v>6</v>
      </c>
      <c r="I239" s="211"/>
      <c r="J239" s="212">
        <f>ROUND(I239*H239,2)</f>
        <v>0</v>
      </c>
      <c r="K239" s="208" t="s">
        <v>129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162</v>
      </c>
      <c r="AT239" s="217" t="s">
        <v>125</v>
      </c>
      <c r="AU239" s="217" t="s">
        <v>82</v>
      </c>
      <c r="AY239" s="19" t="s">
        <v>122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162</v>
      </c>
      <c r="BM239" s="217" t="s">
        <v>914</v>
      </c>
    </row>
    <row r="240" s="2" customFormat="1">
      <c r="A240" s="40"/>
      <c r="B240" s="41"/>
      <c r="C240" s="42"/>
      <c r="D240" s="219" t="s">
        <v>132</v>
      </c>
      <c r="E240" s="42"/>
      <c r="F240" s="220" t="s">
        <v>915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132</v>
      </c>
      <c r="AU240" s="19" t="s">
        <v>82</v>
      </c>
    </row>
    <row r="241" s="2" customFormat="1">
      <c r="A241" s="40"/>
      <c r="B241" s="41"/>
      <c r="C241" s="42"/>
      <c r="D241" s="224" t="s">
        <v>134</v>
      </c>
      <c r="E241" s="42"/>
      <c r="F241" s="225" t="s">
        <v>916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134</v>
      </c>
      <c r="AU241" s="19" t="s">
        <v>82</v>
      </c>
    </row>
    <row r="242" s="2" customFormat="1" ht="21.75" customHeight="1">
      <c r="A242" s="40"/>
      <c r="B242" s="41"/>
      <c r="C242" s="238" t="s">
        <v>592</v>
      </c>
      <c r="D242" s="238" t="s">
        <v>206</v>
      </c>
      <c r="E242" s="239" t="s">
        <v>917</v>
      </c>
      <c r="F242" s="240" t="s">
        <v>918</v>
      </c>
      <c r="G242" s="241" t="s">
        <v>161</v>
      </c>
      <c r="H242" s="242">
        <v>6</v>
      </c>
      <c r="I242" s="243"/>
      <c r="J242" s="244">
        <f>ROUND(I242*H242,2)</f>
        <v>0</v>
      </c>
      <c r="K242" s="240" t="s">
        <v>349</v>
      </c>
      <c r="L242" s="245"/>
      <c r="M242" s="246" t="s">
        <v>19</v>
      </c>
      <c r="N242" s="247" t="s">
        <v>43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209</v>
      </c>
      <c r="AT242" s="217" t="s">
        <v>206</v>
      </c>
      <c r="AU242" s="217" t="s">
        <v>82</v>
      </c>
      <c r="AY242" s="19" t="s">
        <v>122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80</v>
      </c>
      <c r="BK242" s="218">
        <f>ROUND(I242*H242,2)</f>
        <v>0</v>
      </c>
      <c r="BL242" s="19" t="s">
        <v>162</v>
      </c>
      <c r="BM242" s="217" t="s">
        <v>919</v>
      </c>
    </row>
    <row r="243" s="2" customFormat="1">
      <c r="A243" s="40"/>
      <c r="B243" s="41"/>
      <c r="C243" s="42"/>
      <c r="D243" s="219" t="s">
        <v>132</v>
      </c>
      <c r="E243" s="42"/>
      <c r="F243" s="220" t="s">
        <v>918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132</v>
      </c>
      <c r="AU243" s="19" t="s">
        <v>82</v>
      </c>
    </row>
    <row r="244" s="2" customFormat="1" ht="16.5" customHeight="1">
      <c r="A244" s="40"/>
      <c r="B244" s="41"/>
      <c r="C244" s="238" t="s">
        <v>598</v>
      </c>
      <c r="D244" s="238" t="s">
        <v>206</v>
      </c>
      <c r="E244" s="239" t="s">
        <v>920</v>
      </c>
      <c r="F244" s="240" t="s">
        <v>921</v>
      </c>
      <c r="G244" s="241" t="s">
        <v>161</v>
      </c>
      <c r="H244" s="242">
        <v>10</v>
      </c>
      <c r="I244" s="243"/>
      <c r="J244" s="244">
        <f>ROUND(I244*H244,2)</f>
        <v>0</v>
      </c>
      <c r="K244" s="240" t="s">
        <v>349</v>
      </c>
      <c r="L244" s="245"/>
      <c r="M244" s="246" t="s">
        <v>19</v>
      </c>
      <c r="N244" s="247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209</v>
      </c>
      <c r="AT244" s="217" t="s">
        <v>206</v>
      </c>
      <c r="AU244" s="217" t="s">
        <v>82</v>
      </c>
      <c r="AY244" s="19" t="s">
        <v>122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162</v>
      </c>
      <c r="BM244" s="217" t="s">
        <v>922</v>
      </c>
    </row>
    <row r="245" s="2" customFormat="1">
      <c r="A245" s="40"/>
      <c r="B245" s="41"/>
      <c r="C245" s="42"/>
      <c r="D245" s="219" t="s">
        <v>132</v>
      </c>
      <c r="E245" s="42"/>
      <c r="F245" s="220" t="s">
        <v>921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132</v>
      </c>
      <c r="AU245" s="19" t="s">
        <v>82</v>
      </c>
    </row>
    <row r="246" s="2" customFormat="1" ht="24.15" customHeight="1">
      <c r="A246" s="40"/>
      <c r="B246" s="41"/>
      <c r="C246" s="206" t="s">
        <v>604</v>
      </c>
      <c r="D246" s="206" t="s">
        <v>125</v>
      </c>
      <c r="E246" s="207" t="s">
        <v>923</v>
      </c>
      <c r="F246" s="208" t="s">
        <v>924</v>
      </c>
      <c r="G246" s="209" t="s">
        <v>161</v>
      </c>
      <c r="H246" s="210">
        <v>38</v>
      </c>
      <c r="I246" s="211"/>
      <c r="J246" s="212">
        <f>ROUND(I246*H246,2)</f>
        <v>0</v>
      </c>
      <c r="K246" s="208" t="s">
        <v>129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162</v>
      </c>
      <c r="AT246" s="217" t="s">
        <v>125</v>
      </c>
      <c r="AU246" s="217" t="s">
        <v>82</v>
      </c>
      <c r="AY246" s="19" t="s">
        <v>122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162</v>
      </c>
      <c r="BM246" s="217" t="s">
        <v>925</v>
      </c>
    </row>
    <row r="247" s="2" customFormat="1">
      <c r="A247" s="40"/>
      <c r="B247" s="41"/>
      <c r="C247" s="42"/>
      <c r="D247" s="219" t="s">
        <v>132</v>
      </c>
      <c r="E247" s="42"/>
      <c r="F247" s="220" t="s">
        <v>926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132</v>
      </c>
      <c r="AU247" s="19" t="s">
        <v>82</v>
      </c>
    </row>
    <row r="248" s="2" customFormat="1">
      <c r="A248" s="40"/>
      <c r="B248" s="41"/>
      <c r="C248" s="42"/>
      <c r="D248" s="224" t="s">
        <v>134</v>
      </c>
      <c r="E248" s="42"/>
      <c r="F248" s="225" t="s">
        <v>927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134</v>
      </c>
      <c r="AU248" s="19" t="s">
        <v>82</v>
      </c>
    </row>
    <row r="249" s="2" customFormat="1" ht="16.5" customHeight="1">
      <c r="A249" s="40"/>
      <c r="B249" s="41"/>
      <c r="C249" s="238" t="s">
        <v>610</v>
      </c>
      <c r="D249" s="238" t="s">
        <v>206</v>
      </c>
      <c r="E249" s="239" t="s">
        <v>928</v>
      </c>
      <c r="F249" s="240" t="s">
        <v>929</v>
      </c>
      <c r="G249" s="241" t="s">
        <v>161</v>
      </c>
      <c r="H249" s="242">
        <v>38</v>
      </c>
      <c r="I249" s="243"/>
      <c r="J249" s="244">
        <f>ROUND(I249*H249,2)</f>
        <v>0</v>
      </c>
      <c r="K249" s="240" t="s">
        <v>349</v>
      </c>
      <c r="L249" s="245"/>
      <c r="M249" s="246" t="s">
        <v>19</v>
      </c>
      <c r="N249" s="247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209</v>
      </c>
      <c r="AT249" s="217" t="s">
        <v>206</v>
      </c>
      <c r="AU249" s="217" t="s">
        <v>82</v>
      </c>
      <c r="AY249" s="19" t="s">
        <v>122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162</v>
      </c>
      <c r="BM249" s="217" t="s">
        <v>930</v>
      </c>
    </row>
    <row r="250" s="2" customFormat="1">
      <c r="A250" s="40"/>
      <c r="B250" s="41"/>
      <c r="C250" s="42"/>
      <c r="D250" s="219" t="s">
        <v>132</v>
      </c>
      <c r="E250" s="42"/>
      <c r="F250" s="220" t="s">
        <v>929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132</v>
      </c>
      <c r="AU250" s="19" t="s">
        <v>82</v>
      </c>
    </row>
    <row r="251" s="2" customFormat="1" ht="24.15" customHeight="1">
      <c r="A251" s="40"/>
      <c r="B251" s="41"/>
      <c r="C251" s="206" t="s">
        <v>616</v>
      </c>
      <c r="D251" s="206" t="s">
        <v>125</v>
      </c>
      <c r="E251" s="207" t="s">
        <v>931</v>
      </c>
      <c r="F251" s="208" t="s">
        <v>932</v>
      </c>
      <c r="G251" s="209" t="s">
        <v>161</v>
      </c>
      <c r="H251" s="210">
        <v>2</v>
      </c>
      <c r="I251" s="211"/>
      <c r="J251" s="212">
        <f>ROUND(I251*H251,2)</f>
        <v>0</v>
      </c>
      <c r="K251" s="208" t="s">
        <v>129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162</v>
      </c>
      <c r="AT251" s="217" t="s">
        <v>125</v>
      </c>
      <c r="AU251" s="217" t="s">
        <v>82</v>
      </c>
      <c r="AY251" s="19" t="s">
        <v>122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162</v>
      </c>
      <c r="BM251" s="217" t="s">
        <v>933</v>
      </c>
    </row>
    <row r="252" s="2" customFormat="1">
      <c r="A252" s="40"/>
      <c r="B252" s="41"/>
      <c r="C252" s="42"/>
      <c r="D252" s="219" t="s">
        <v>132</v>
      </c>
      <c r="E252" s="42"/>
      <c r="F252" s="220" t="s">
        <v>934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132</v>
      </c>
      <c r="AU252" s="19" t="s">
        <v>82</v>
      </c>
    </row>
    <row r="253" s="2" customFormat="1">
      <c r="A253" s="40"/>
      <c r="B253" s="41"/>
      <c r="C253" s="42"/>
      <c r="D253" s="224" t="s">
        <v>134</v>
      </c>
      <c r="E253" s="42"/>
      <c r="F253" s="225" t="s">
        <v>935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134</v>
      </c>
      <c r="AU253" s="19" t="s">
        <v>82</v>
      </c>
    </row>
    <row r="254" s="2" customFormat="1" ht="16.5" customHeight="1">
      <c r="A254" s="40"/>
      <c r="B254" s="41"/>
      <c r="C254" s="238" t="s">
        <v>622</v>
      </c>
      <c r="D254" s="238" t="s">
        <v>206</v>
      </c>
      <c r="E254" s="239" t="s">
        <v>936</v>
      </c>
      <c r="F254" s="240" t="s">
        <v>937</v>
      </c>
      <c r="G254" s="241" t="s">
        <v>161</v>
      </c>
      <c r="H254" s="242">
        <v>2</v>
      </c>
      <c r="I254" s="243"/>
      <c r="J254" s="244">
        <f>ROUND(I254*H254,2)</f>
        <v>0</v>
      </c>
      <c r="K254" s="240" t="s">
        <v>349</v>
      </c>
      <c r="L254" s="245"/>
      <c r="M254" s="246" t="s">
        <v>19</v>
      </c>
      <c r="N254" s="247" t="s">
        <v>43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209</v>
      </c>
      <c r="AT254" s="217" t="s">
        <v>206</v>
      </c>
      <c r="AU254" s="217" t="s">
        <v>82</v>
      </c>
      <c r="AY254" s="19" t="s">
        <v>122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162</v>
      </c>
      <c r="BM254" s="217" t="s">
        <v>938</v>
      </c>
    </row>
    <row r="255" s="2" customFormat="1">
      <c r="A255" s="40"/>
      <c r="B255" s="41"/>
      <c r="C255" s="42"/>
      <c r="D255" s="219" t="s">
        <v>132</v>
      </c>
      <c r="E255" s="42"/>
      <c r="F255" s="220" t="s">
        <v>937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132</v>
      </c>
      <c r="AU255" s="19" t="s">
        <v>82</v>
      </c>
    </row>
    <row r="256" s="2" customFormat="1" ht="33" customHeight="1">
      <c r="A256" s="40"/>
      <c r="B256" s="41"/>
      <c r="C256" s="206" t="s">
        <v>628</v>
      </c>
      <c r="D256" s="206" t="s">
        <v>125</v>
      </c>
      <c r="E256" s="207" t="s">
        <v>939</v>
      </c>
      <c r="F256" s="208" t="s">
        <v>940</v>
      </c>
      <c r="G256" s="209" t="s">
        <v>161</v>
      </c>
      <c r="H256" s="210">
        <v>4</v>
      </c>
      <c r="I256" s="211"/>
      <c r="J256" s="212">
        <f>ROUND(I256*H256,2)</f>
        <v>0</v>
      </c>
      <c r="K256" s="208" t="s">
        <v>129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162</v>
      </c>
      <c r="AT256" s="217" t="s">
        <v>125</v>
      </c>
      <c r="AU256" s="217" t="s">
        <v>82</v>
      </c>
      <c r="AY256" s="19" t="s">
        <v>122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162</v>
      </c>
      <c r="BM256" s="217" t="s">
        <v>941</v>
      </c>
    </row>
    <row r="257" s="2" customFormat="1">
      <c r="A257" s="40"/>
      <c r="B257" s="41"/>
      <c r="C257" s="42"/>
      <c r="D257" s="219" t="s">
        <v>132</v>
      </c>
      <c r="E257" s="42"/>
      <c r="F257" s="220" t="s">
        <v>942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132</v>
      </c>
      <c r="AU257" s="19" t="s">
        <v>82</v>
      </c>
    </row>
    <row r="258" s="2" customFormat="1">
      <c r="A258" s="40"/>
      <c r="B258" s="41"/>
      <c r="C258" s="42"/>
      <c r="D258" s="224" t="s">
        <v>134</v>
      </c>
      <c r="E258" s="42"/>
      <c r="F258" s="225" t="s">
        <v>943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134</v>
      </c>
      <c r="AU258" s="19" t="s">
        <v>82</v>
      </c>
    </row>
    <row r="259" s="2" customFormat="1" ht="16.5" customHeight="1">
      <c r="A259" s="40"/>
      <c r="B259" s="41"/>
      <c r="C259" s="238" t="s">
        <v>634</v>
      </c>
      <c r="D259" s="238" t="s">
        <v>206</v>
      </c>
      <c r="E259" s="239" t="s">
        <v>944</v>
      </c>
      <c r="F259" s="240" t="s">
        <v>945</v>
      </c>
      <c r="G259" s="241" t="s">
        <v>161</v>
      </c>
      <c r="H259" s="242">
        <v>3</v>
      </c>
      <c r="I259" s="243"/>
      <c r="J259" s="244">
        <f>ROUND(I259*H259,2)</f>
        <v>0</v>
      </c>
      <c r="K259" s="240" t="s">
        <v>349</v>
      </c>
      <c r="L259" s="245"/>
      <c r="M259" s="246" t="s">
        <v>19</v>
      </c>
      <c r="N259" s="247" t="s">
        <v>43</v>
      </c>
      <c r="O259" s="86"/>
      <c r="P259" s="215">
        <f>O259*H259</f>
        <v>0</v>
      </c>
      <c r="Q259" s="215">
        <v>4.0000000000000003E-05</v>
      </c>
      <c r="R259" s="215">
        <f>Q259*H259</f>
        <v>0.00012000000000000002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209</v>
      </c>
      <c r="AT259" s="217" t="s">
        <v>206</v>
      </c>
      <c r="AU259" s="217" t="s">
        <v>82</v>
      </c>
      <c r="AY259" s="19" t="s">
        <v>122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162</v>
      </c>
      <c r="BM259" s="217" t="s">
        <v>946</v>
      </c>
    </row>
    <row r="260" s="2" customFormat="1">
      <c r="A260" s="40"/>
      <c r="B260" s="41"/>
      <c r="C260" s="42"/>
      <c r="D260" s="219" t="s">
        <v>132</v>
      </c>
      <c r="E260" s="42"/>
      <c r="F260" s="220" t="s">
        <v>945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132</v>
      </c>
      <c r="AU260" s="19" t="s">
        <v>82</v>
      </c>
    </row>
    <row r="261" s="2" customFormat="1" ht="16.5" customHeight="1">
      <c r="A261" s="40"/>
      <c r="B261" s="41"/>
      <c r="C261" s="238" t="s">
        <v>640</v>
      </c>
      <c r="D261" s="238" t="s">
        <v>206</v>
      </c>
      <c r="E261" s="239" t="s">
        <v>947</v>
      </c>
      <c r="F261" s="240" t="s">
        <v>948</v>
      </c>
      <c r="G261" s="241" t="s">
        <v>161</v>
      </c>
      <c r="H261" s="242">
        <v>1</v>
      </c>
      <c r="I261" s="243"/>
      <c r="J261" s="244">
        <f>ROUND(I261*H261,2)</f>
        <v>0</v>
      </c>
      <c r="K261" s="240" t="s">
        <v>349</v>
      </c>
      <c r="L261" s="245"/>
      <c r="M261" s="246" t="s">
        <v>19</v>
      </c>
      <c r="N261" s="247" t="s">
        <v>43</v>
      </c>
      <c r="O261" s="86"/>
      <c r="P261" s="215">
        <f>O261*H261</f>
        <v>0</v>
      </c>
      <c r="Q261" s="215">
        <v>5.0000000000000002E-05</v>
      </c>
      <c r="R261" s="215">
        <f>Q261*H261</f>
        <v>5.0000000000000002E-05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209</v>
      </c>
      <c r="AT261" s="217" t="s">
        <v>206</v>
      </c>
      <c r="AU261" s="217" t="s">
        <v>82</v>
      </c>
      <c r="AY261" s="19" t="s">
        <v>122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162</v>
      </c>
      <c r="BM261" s="217" t="s">
        <v>949</v>
      </c>
    </row>
    <row r="262" s="2" customFormat="1">
      <c r="A262" s="40"/>
      <c r="B262" s="41"/>
      <c r="C262" s="42"/>
      <c r="D262" s="219" t="s">
        <v>132</v>
      </c>
      <c r="E262" s="42"/>
      <c r="F262" s="220" t="s">
        <v>948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132</v>
      </c>
      <c r="AU262" s="19" t="s">
        <v>82</v>
      </c>
    </row>
    <row r="263" s="2" customFormat="1" ht="37.8" customHeight="1">
      <c r="A263" s="40"/>
      <c r="B263" s="41"/>
      <c r="C263" s="206" t="s">
        <v>646</v>
      </c>
      <c r="D263" s="206" t="s">
        <v>125</v>
      </c>
      <c r="E263" s="207" t="s">
        <v>950</v>
      </c>
      <c r="F263" s="208" t="s">
        <v>951</v>
      </c>
      <c r="G263" s="209" t="s">
        <v>161</v>
      </c>
      <c r="H263" s="210">
        <v>1</v>
      </c>
      <c r="I263" s="211"/>
      <c r="J263" s="212">
        <f>ROUND(I263*H263,2)</f>
        <v>0</v>
      </c>
      <c r="K263" s="208" t="s">
        <v>129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162</v>
      </c>
      <c r="AT263" s="217" t="s">
        <v>125</v>
      </c>
      <c r="AU263" s="217" t="s">
        <v>82</v>
      </c>
      <c r="AY263" s="19" t="s">
        <v>122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162</v>
      </c>
      <c r="BM263" s="217" t="s">
        <v>952</v>
      </c>
    </row>
    <row r="264" s="2" customFormat="1">
      <c r="A264" s="40"/>
      <c r="B264" s="41"/>
      <c r="C264" s="42"/>
      <c r="D264" s="219" t="s">
        <v>132</v>
      </c>
      <c r="E264" s="42"/>
      <c r="F264" s="220" t="s">
        <v>953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132</v>
      </c>
      <c r="AU264" s="19" t="s">
        <v>82</v>
      </c>
    </row>
    <row r="265" s="2" customFormat="1">
      <c r="A265" s="40"/>
      <c r="B265" s="41"/>
      <c r="C265" s="42"/>
      <c r="D265" s="224" t="s">
        <v>134</v>
      </c>
      <c r="E265" s="42"/>
      <c r="F265" s="225" t="s">
        <v>954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134</v>
      </c>
      <c r="AU265" s="19" t="s">
        <v>82</v>
      </c>
    </row>
    <row r="266" s="2" customFormat="1" ht="24.15" customHeight="1">
      <c r="A266" s="40"/>
      <c r="B266" s="41"/>
      <c r="C266" s="238" t="s">
        <v>652</v>
      </c>
      <c r="D266" s="238" t="s">
        <v>206</v>
      </c>
      <c r="E266" s="239" t="s">
        <v>955</v>
      </c>
      <c r="F266" s="240" t="s">
        <v>956</v>
      </c>
      <c r="G266" s="241" t="s">
        <v>161</v>
      </c>
      <c r="H266" s="242">
        <v>1</v>
      </c>
      <c r="I266" s="243"/>
      <c r="J266" s="244">
        <f>ROUND(I266*H266,2)</f>
        <v>0</v>
      </c>
      <c r="K266" s="240" t="s">
        <v>349</v>
      </c>
      <c r="L266" s="245"/>
      <c r="M266" s="246" t="s">
        <v>19</v>
      </c>
      <c r="N266" s="247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209</v>
      </c>
      <c r="AT266" s="217" t="s">
        <v>206</v>
      </c>
      <c r="AU266" s="217" t="s">
        <v>82</v>
      </c>
      <c r="AY266" s="19" t="s">
        <v>122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162</v>
      </c>
      <c r="BM266" s="217" t="s">
        <v>957</v>
      </c>
    </row>
    <row r="267" s="2" customFormat="1">
      <c r="A267" s="40"/>
      <c r="B267" s="41"/>
      <c r="C267" s="42"/>
      <c r="D267" s="219" t="s">
        <v>132</v>
      </c>
      <c r="E267" s="42"/>
      <c r="F267" s="220" t="s">
        <v>956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132</v>
      </c>
      <c r="AU267" s="19" t="s">
        <v>82</v>
      </c>
    </row>
    <row r="268" s="2" customFormat="1" ht="24.15" customHeight="1">
      <c r="A268" s="40"/>
      <c r="B268" s="41"/>
      <c r="C268" s="206" t="s">
        <v>658</v>
      </c>
      <c r="D268" s="206" t="s">
        <v>125</v>
      </c>
      <c r="E268" s="207" t="s">
        <v>958</v>
      </c>
      <c r="F268" s="208" t="s">
        <v>959</v>
      </c>
      <c r="G268" s="209" t="s">
        <v>161</v>
      </c>
      <c r="H268" s="210">
        <v>1</v>
      </c>
      <c r="I268" s="211"/>
      <c r="J268" s="212">
        <f>ROUND(I268*H268,2)</f>
        <v>0</v>
      </c>
      <c r="K268" s="208" t="s">
        <v>129</v>
      </c>
      <c r="L268" s="46"/>
      <c r="M268" s="213" t="s">
        <v>19</v>
      </c>
      <c r="N268" s="214" t="s">
        <v>43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162</v>
      </c>
      <c r="AT268" s="217" t="s">
        <v>125</v>
      </c>
      <c r="AU268" s="217" t="s">
        <v>82</v>
      </c>
      <c r="AY268" s="19" t="s">
        <v>122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80</v>
      </c>
      <c r="BK268" s="218">
        <f>ROUND(I268*H268,2)</f>
        <v>0</v>
      </c>
      <c r="BL268" s="19" t="s">
        <v>162</v>
      </c>
      <c r="BM268" s="217" t="s">
        <v>960</v>
      </c>
    </row>
    <row r="269" s="2" customFormat="1">
      <c r="A269" s="40"/>
      <c r="B269" s="41"/>
      <c r="C269" s="42"/>
      <c r="D269" s="219" t="s">
        <v>132</v>
      </c>
      <c r="E269" s="42"/>
      <c r="F269" s="220" t="s">
        <v>961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132</v>
      </c>
      <c r="AU269" s="19" t="s">
        <v>82</v>
      </c>
    </row>
    <row r="270" s="2" customFormat="1">
      <c r="A270" s="40"/>
      <c r="B270" s="41"/>
      <c r="C270" s="42"/>
      <c r="D270" s="224" t="s">
        <v>134</v>
      </c>
      <c r="E270" s="42"/>
      <c r="F270" s="225" t="s">
        <v>962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134</v>
      </c>
      <c r="AU270" s="19" t="s">
        <v>82</v>
      </c>
    </row>
    <row r="271" s="2" customFormat="1" ht="16.5" customHeight="1">
      <c r="A271" s="40"/>
      <c r="B271" s="41"/>
      <c r="C271" s="238" t="s">
        <v>664</v>
      </c>
      <c r="D271" s="238" t="s">
        <v>206</v>
      </c>
      <c r="E271" s="239" t="s">
        <v>963</v>
      </c>
      <c r="F271" s="240" t="s">
        <v>964</v>
      </c>
      <c r="G271" s="241" t="s">
        <v>161</v>
      </c>
      <c r="H271" s="242">
        <v>1</v>
      </c>
      <c r="I271" s="243"/>
      <c r="J271" s="244">
        <f>ROUND(I271*H271,2)</f>
        <v>0</v>
      </c>
      <c r="K271" s="240" t="s">
        <v>349</v>
      </c>
      <c r="L271" s="245"/>
      <c r="M271" s="246" t="s">
        <v>19</v>
      </c>
      <c r="N271" s="247" t="s">
        <v>43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209</v>
      </c>
      <c r="AT271" s="217" t="s">
        <v>206</v>
      </c>
      <c r="AU271" s="217" t="s">
        <v>82</v>
      </c>
      <c r="AY271" s="19" t="s">
        <v>122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162</v>
      </c>
      <c r="BM271" s="217" t="s">
        <v>965</v>
      </c>
    </row>
    <row r="272" s="2" customFormat="1">
      <c r="A272" s="40"/>
      <c r="B272" s="41"/>
      <c r="C272" s="42"/>
      <c r="D272" s="219" t="s">
        <v>132</v>
      </c>
      <c r="E272" s="42"/>
      <c r="F272" s="220" t="s">
        <v>964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132</v>
      </c>
      <c r="AU272" s="19" t="s">
        <v>82</v>
      </c>
    </row>
    <row r="273" s="2" customFormat="1" ht="24.15" customHeight="1">
      <c r="A273" s="40"/>
      <c r="B273" s="41"/>
      <c r="C273" s="206" t="s">
        <v>670</v>
      </c>
      <c r="D273" s="206" t="s">
        <v>125</v>
      </c>
      <c r="E273" s="207" t="s">
        <v>966</v>
      </c>
      <c r="F273" s="208" t="s">
        <v>967</v>
      </c>
      <c r="G273" s="209" t="s">
        <v>161</v>
      </c>
      <c r="H273" s="210">
        <v>2</v>
      </c>
      <c r="I273" s="211"/>
      <c r="J273" s="212">
        <f>ROUND(I273*H273,2)</f>
        <v>0</v>
      </c>
      <c r="K273" s="208" t="s">
        <v>129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162</v>
      </c>
      <c r="AT273" s="217" t="s">
        <v>125</v>
      </c>
      <c r="AU273" s="217" t="s">
        <v>82</v>
      </c>
      <c r="AY273" s="19" t="s">
        <v>122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162</v>
      </c>
      <c r="BM273" s="217" t="s">
        <v>968</v>
      </c>
    </row>
    <row r="274" s="2" customFormat="1">
      <c r="A274" s="40"/>
      <c r="B274" s="41"/>
      <c r="C274" s="42"/>
      <c r="D274" s="219" t="s">
        <v>132</v>
      </c>
      <c r="E274" s="42"/>
      <c r="F274" s="220" t="s">
        <v>969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132</v>
      </c>
      <c r="AU274" s="19" t="s">
        <v>82</v>
      </c>
    </row>
    <row r="275" s="2" customFormat="1">
      <c r="A275" s="40"/>
      <c r="B275" s="41"/>
      <c r="C275" s="42"/>
      <c r="D275" s="224" t="s">
        <v>134</v>
      </c>
      <c r="E275" s="42"/>
      <c r="F275" s="225" t="s">
        <v>970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134</v>
      </c>
      <c r="AU275" s="19" t="s">
        <v>82</v>
      </c>
    </row>
    <row r="276" s="2" customFormat="1" ht="24.15" customHeight="1">
      <c r="A276" s="40"/>
      <c r="B276" s="41"/>
      <c r="C276" s="238" t="s">
        <v>676</v>
      </c>
      <c r="D276" s="238" t="s">
        <v>206</v>
      </c>
      <c r="E276" s="239" t="s">
        <v>971</v>
      </c>
      <c r="F276" s="240" t="s">
        <v>972</v>
      </c>
      <c r="G276" s="241" t="s">
        <v>161</v>
      </c>
      <c r="H276" s="242">
        <v>2</v>
      </c>
      <c r="I276" s="243"/>
      <c r="J276" s="244">
        <f>ROUND(I276*H276,2)</f>
        <v>0</v>
      </c>
      <c r="K276" s="240" t="s">
        <v>129</v>
      </c>
      <c r="L276" s="245"/>
      <c r="M276" s="246" t="s">
        <v>19</v>
      </c>
      <c r="N276" s="247" t="s">
        <v>43</v>
      </c>
      <c r="O276" s="86"/>
      <c r="P276" s="215">
        <f>O276*H276</f>
        <v>0</v>
      </c>
      <c r="Q276" s="215">
        <v>0.00025999999999999998</v>
      </c>
      <c r="R276" s="215">
        <f>Q276*H276</f>
        <v>0.00051999999999999995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209</v>
      </c>
      <c r="AT276" s="217" t="s">
        <v>206</v>
      </c>
      <c r="AU276" s="217" t="s">
        <v>82</v>
      </c>
      <c r="AY276" s="19" t="s">
        <v>122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162</v>
      </c>
      <c r="BM276" s="217" t="s">
        <v>973</v>
      </c>
    </row>
    <row r="277" s="2" customFormat="1">
      <c r="A277" s="40"/>
      <c r="B277" s="41"/>
      <c r="C277" s="42"/>
      <c r="D277" s="219" t="s">
        <v>132</v>
      </c>
      <c r="E277" s="42"/>
      <c r="F277" s="220" t="s">
        <v>972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132</v>
      </c>
      <c r="AU277" s="19" t="s">
        <v>82</v>
      </c>
    </row>
    <row r="278" s="2" customFormat="1" ht="21.75" customHeight="1">
      <c r="A278" s="40"/>
      <c r="B278" s="41"/>
      <c r="C278" s="206" t="s">
        <v>682</v>
      </c>
      <c r="D278" s="206" t="s">
        <v>125</v>
      </c>
      <c r="E278" s="207" t="s">
        <v>974</v>
      </c>
      <c r="F278" s="208" t="s">
        <v>975</v>
      </c>
      <c r="G278" s="209" t="s">
        <v>161</v>
      </c>
      <c r="H278" s="210">
        <v>1</v>
      </c>
      <c r="I278" s="211"/>
      <c r="J278" s="212">
        <f>ROUND(I278*H278,2)</f>
        <v>0</v>
      </c>
      <c r="K278" s="208" t="s">
        <v>129</v>
      </c>
      <c r="L278" s="46"/>
      <c r="M278" s="213" t="s">
        <v>19</v>
      </c>
      <c r="N278" s="214" t="s">
        <v>43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162</v>
      </c>
      <c r="AT278" s="217" t="s">
        <v>125</v>
      </c>
      <c r="AU278" s="217" t="s">
        <v>82</v>
      </c>
      <c r="AY278" s="19" t="s">
        <v>122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80</v>
      </c>
      <c r="BK278" s="218">
        <f>ROUND(I278*H278,2)</f>
        <v>0</v>
      </c>
      <c r="BL278" s="19" t="s">
        <v>162</v>
      </c>
      <c r="BM278" s="217" t="s">
        <v>976</v>
      </c>
    </row>
    <row r="279" s="2" customFormat="1">
      <c r="A279" s="40"/>
      <c r="B279" s="41"/>
      <c r="C279" s="42"/>
      <c r="D279" s="219" t="s">
        <v>132</v>
      </c>
      <c r="E279" s="42"/>
      <c r="F279" s="220" t="s">
        <v>977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132</v>
      </c>
      <c r="AU279" s="19" t="s">
        <v>82</v>
      </c>
    </row>
    <row r="280" s="2" customFormat="1">
      <c r="A280" s="40"/>
      <c r="B280" s="41"/>
      <c r="C280" s="42"/>
      <c r="D280" s="224" t="s">
        <v>134</v>
      </c>
      <c r="E280" s="42"/>
      <c r="F280" s="225" t="s">
        <v>978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134</v>
      </c>
      <c r="AU280" s="19" t="s">
        <v>82</v>
      </c>
    </row>
    <row r="281" s="2" customFormat="1" ht="16.5" customHeight="1">
      <c r="A281" s="40"/>
      <c r="B281" s="41"/>
      <c r="C281" s="238" t="s">
        <v>686</v>
      </c>
      <c r="D281" s="238" t="s">
        <v>206</v>
      </c>
      <c r="E281" s="239" t="s">
        <v>979</v>
      </c>
      <c r="F281" s="240" t="s">
        <v>980</v>
      </c>
      <c r="G281" s="241" t="s">
        <v>161</v>
      </c>
      <c r="H281" s="242">
        <v>1</v>
      </c>
      <c r="I281" s="243"/>
      <c r="J281" s="244">
        <f>ROUND(I281*H281,2)</f>
        <v>0</v>
      </c>
      <c r="K281" s="240" t="s">
        <v>349</v>
      </c>
      <c r="L281" s="245"/>
      <c r="M281" s="246" t="s">
        <v>19</v>
      </c>
      <c r="N281" s="247" t="s">
        <v>43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209</v>
      </c>
      <c r="AT281" s="217" t="s">
        <v>206</v>
      </c>
      <c r="AU281" s="217" t="s">
        <v>82</v>
      </c>
      <c r="AY281" s="19" t="s">
        <v>122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80</v>
      </c>
      <c r="BK281" s="218">
        <f>ROUND(I281*H281,2)</f>
        <v>0</v>
      </c>
      <c r="BL281" s="19" t="s">
        <v>162</v>
      </c>
      <c r="BM281" s="217" t="s">
        <v>981</v>
      </c>
    </row>
    <row r="282" s="2" customFormat="1">
      <c r="A282" s="40"/>
      <c r="B282" s="41"/>
      <c r="C282" s="42"/>
      <c r="D282" s="219" t="s">
        <v>132</v>
      </c>
      <c r="E282" s="42"/>
      <c r="F282" s="220" t="s">
        <v>980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132</v>
      </c>
      <c r="AU282" s="19" t="s">
        <v>82</v>
      </c>
    </row>
    <row r="283" s="2" customFormat="1" ht="24.15" customHeight="1">
      <c r="A283" s="40"/>
      <c r="B283" s="41"/>
      <c r="C283" s="206" t="s">
        <v>690</v>
      </c>
      <c r="D283" s="206" t="s">
        <v>125</v>
      </c>
      <c r="E283" s="207" t="s">
        <v>982</v>
      </c>
      <c r="F283" s="208" t="s">
        <v>983</v>
      </c>
      <c r="G283" s="209" t="s">
        <v>161</v>
      </c>
      <c r="H283" s="210">
        <v>12</v>
      </c>
      <c r="I283" s="211"/>
      <c r="J283" s="212">
        <f>ROUND(I283*H283,2)</f>
        <v>0</v>
      </c>
      <c r="K283" s="208" t="s">
        <v>129</v>
      </c>
      <c r="L283" s="46"/>
      <c r="M283" s="213" t="s">
        <v>19</v>
      </c>
      <c r="N283" s="214" t="s">
        <v>43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162</v>
      </c>
      <c r="AT283" s="217" t="s">
        <v>125</v>
      </c>
      <c r="AU283" s="217" t="s">
        <v>82</v>
      </c>
      <c r="AY283" s="19" t="s">
        <v>122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80</v>
      </c>
      <c r="BK283" s="218">
        <f>ROUND(I283*H283,2)</f>
        <v>0</v>
      </c>
      <c r="BL283" s="19" t="s">
        <v>162</v>
      </c>
      <c r="BM283" s="217" t="s">
        <v>984</v>
      </c>
    </row>
    <row r="284" s="2" customFormat="1">
      <c r="A284" s="40"/>
      <c r="B284" s="41"/>
      <c r="C284" s="42"/>
      <c r="D284" s="219" t="s">
        <v>132</v>
      </c>
      <c r="E284" s="42"/>
      <c r="F284" s="220" t="s">
        <v>985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132</v>
      </c>
      <c r="AU284" s="19" t="s">
        <v>82</v>
      </c>
    </row>
    <row r="285" s="2" customFormat="1">
      <c r="A285" s="40"/>
      <c r="B285" s="41"/>
      <c r="C285" s="42"/>
      <c r="D285" s="224" t="s">
        <v>134</v>
      </c>
      <c r="E285" s="42"/>
      <c r="F285" s="225" t="s">
        <v>986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134</v>
      </c>
      <c r="AU285" s="19" t="s">
        <v>82</v>
      </c>
    </row>
    <row r="286" s="2" customFormat="1" ht="33" customHeight="1">
      <c r="A286" s="40"/>
      <c r="B286" s="41"/>
      <c r="C286" s="238" t="s">
        <v>698</v>
      </c>
      <c r="D286" s="238" t="s">
        <v>206</v>
      </c>
      <c r="E286" s="239" t="s">
        <v>987</v>
      </c>
      <c r="F286" s="240" t="s">
        <v>988</v>
      </c>
      <c r="G286" s="241" t="s">
        <v>161</v>
      </c>
      <c r="H286" s="242">
        <v>12</v>
      </c>
      <c r="I286" s="243"/>
      <c r="J286" s="244">
        <f>ROUND(I286*H286,2)</f>
        <v>0</v>
      </c>
      <c r="K286" s="240" t="s">
        <v>349</v>
      </c>
      <c r="L286" s="245"/>
      <c r="M286" s="246" t="s">
        <v>19</v>
      </c>
      <c r="N286" s="247" t="s">
        <v>43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209</v>
      </c>
      <c r="AT286" s="217" t="s">
        <v>206</v>
      </c>
      <c r="AU286" s="217" t="s">
        <v>82</v>
      </c>
      <c r="AY286" s="19" t="s">
        <v>122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162</v>
      </c>
      <c r="BM286" s="217" t="s">
        <v>989</v>
      </c>
    </row>
    <row r="287" s="2" customFormat="1">
      <c r="A287" s="40"/>
      <c r="B287" s="41"/>
      <c r="C287" s="42"/>
      <c r="D287" s="219" t="s">
        <v>132</v>
      </c>
      <c r="E287" s="42"/>
      <c r="F287" s="220" t="s">
        <v>988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132</v>
      </c>
      <c r="AU287" s="19" t="s">
        <v>82</v>
      </c>
    </row>
    <row r="288" s="2" customFormat="1" ht="24.15" customHeight="1">
      <c r="A288" s="40"/>
      <c r="B288" s="41"/>
      <c r="C288" s="206" t="s">
        <v>705</v>
      </c>
      <c r="D288" s="206" t="s">
        <v>125</v>
      </c>
      <c r="E288" s="207" t="s">
        <v>982</v>
      </c>
      <c r="F288" s="208" t="s">
        <v>983</v>
      </c>
      <c r="G288" s="209" t="s">
        <v>161</v>
      </c>
      <c r="H288" s="210">
        <v>6</v>
      </c>
      <c r="I288" s="211"/>
      <c r="J288" s="212">
        <f>ROUND(I288*H288,2)</f>
        <v>0</v>
      </c>
      <c r="K288" s="208" t="s">
        <v>129</v>
      </c>
      <c r="L288" s="46"/>
      <c r="M288" s="213" t="s">
        <v>19</v>
      </c>
      <c r="N288" s="214" t="s">
        <v>43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162</v>
      </c>
      <c r="AT288" s="217" t="s">
        <v>125</v>
      </c>
      <c r="AU288" s="217" t="s">
        <v>82</v>
      </c>
      <c r="AY288" s="19" t="s">
        <v>122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80</v>
      </c>
      <c r="BK288" s="218">
        <f>ROUND(I288*H288,2)</f>
        <v>0</v>
      </c>
      <c r="BL288" s="19" t="s">
        <v>162</v>
      </c>
      <c r="BM288" s="217" t="s">
        <v>990</v>
      </c>
    </row>
    <row r="289" s="2" customFormat="1">
      <c r="A289" s="40"/>
      <c r="B289" s="41"/>
      <c r="C289" s="42"/>
      <c r="D289" s="219" t="s">
        <v>132</v>
      </c>
      <c r="E289" s="42"/>
      <c r="F289" s="220" t="s">
        <v>985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132</v>
      </c>
      <c r="AU289" s="19" t="s">
        <v>82</v>
      </c>
    </row>
    <row r="290" s="2" customFormat="1">
      <c r="A290" s="40"/>
      <c r="B290" s="41"/>
      <c r="C290" s="42"/>
      <c r="D290" s="224" t="s">
        <v>134</v>
      </c>
      <c r="E290" s="42"/>
      <c r="F290" s="225" t="s">
        <v>986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134</v>
      </c>
      <c r="AU290" s="19" t="s">
        <v>82</v>
      </c>
    </row>
    <row r="291" s="2" customFormat="1" ht="24.15" customHeight="1">
      <c r="A291" s="40"/>
      <c r="B291" s="41"/>
      <c r="C291" s="238" t="s">
        <v>709</v>
      </c>
      <c r="D291" s="238" t="s">
        <v>206</v>
      </c>
      <c r="E291" s="239" t="s">
        <v>991</v>
      </c>
      <c r="F291" s="240" t="s">
        <v>992</v>
      </c>
      <c r="G291" s="241" t="s">
        <v>161</v>
      </c>
      <c r="H291" s="242">
        <v>5</v>
      </c>
      <c r="I291" s="243"/>
      <c r="J291" s="244">
        <f>ROUND(I291*H291,2)</f>
        <v>0</v>
      </c>
      <c r="K291" s="240" t="s">
        <v>129</v>
      </c>
      <c r="L291" s="245"/>
      <c r="M291" s="246" t="s">
        <v>19</v>
      </c>
      <c r="N291" s="247" t="s">
        <v>43</v>
      </c>
      <c r="O291" s="86"/>
      <c r="P291" s="215">
        <f>O291*H291</f>
        <v>0</v>
      </c>
      <c r="Q291" s="215">
        <v>0.00040000000000000002</v>
      </c>
      <c r="R291" s="215">
        <f>Q291*H291</f>
        <v>0.002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209</v>
      </c>
      <c r="AT291" s="217" t="s">
        <v>206</v>
      </c>
      <c r="AU291" s="217" t="s">
        <v>82</v>
      </c>
      <c r="AY291" s="19" t="s">
        <v>122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162</v>
      </c>
      <c r="BM291" s="217" t="s">
        <v>993</v>
      </c>
    </row>
    <row r="292" s="2" customFormat="1">
      <c r="A292" s="40"/>
      <c r="B292" s="41"/>
      <c r="C292" s="42"/>
      <c r="D292" s="219" t="s">
        <v>132</v>
      </c>
      <c r="E292" s="42"/>
      <c r="F292" s="220" t="s">
        <v>992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132</v>
      </c>
      <c r="AU292" s="19" t="s">
        <v>82</v>
      </c>
    </row>
    <row r="293" s="2" customFormat="1" ht="24.15" customHeight="1">
      <c r="A293" s="40"/>
      <c r="B293" s="41"/>
      <c r="C293" s="238" t="s">
        <v>715</v>
      </c>
      <c r="D293" s="238" t="s">
        <v>206</v>
      </c>
      <c r="E293" s="239" t="s">
        <v>994</v>
      </c>
      <c r="F293" s="240" t="s">
        <v>995</v>
      </c>
      <c r="G293" s="241" t="s">
        <v>161</v>
      </c>
      <c r="H293" s="242">
        <v>1</v>
      </c>
      <c r="I293" s="243"/>
      <c r="J293" s="244">
        <f>ROUND(I293*H293,2)</f>
        <v>0</v>
      </c>
      <c r="K293" s="240" t="s">
        <v>129</v>
      </c>
      <c r="L293" s="245"/>
      <c r="M293" s="246" t="s">
        <v>19</v>
      </c>
      <c r="N293" s="247" t="s">
        <v>43</v>
      </c>
      <c r="O293" s="86"/>
      <c r="P293" s="215">
        <f>O293*H293</f>
        <v>0</v>
      </c>
      <c r="Q293" s="215">
        <v>0.00040000000000000002</v>
      </c>
      <c r="R293" s="215">
        <f>Q293*H293</f>
        <v>0.00040000000000000002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209</v>
      </c>
      <c r="AT293" s="217" t="s">
        <v>206</v>
      </c>
      <c r="AU293" s="217" t="s">
        <v>82</v>
      </c>
      <c r="AY293" s="19" t="s">
        <v>122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162</v>
      </c>
      <c r="BM293" s="217" t="s">
        <v>996</v>
      </c>
    </row>
    <row r="294" s="2" customFormat="1">
      <c r="A294" s="40"/>
      <c r="B294" s="41"/>
      <c r="C294" s="42"/>
      <c r="D294" s="219" t="s">
        <v>132</v>
      </c>
      <c r="E294" s="42"/>
      <c r="F294" s="220" t="s">
        <v>995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132</v>
      </c>
      <c r="AU294" s="19" t="s">
        <v>82</v>
      </c>
    </row>
    <row r="295" s="2" customFormat="1" ht="24.15" customHeight="1">
      <c r="A295" s="40"/>
      <c r="B295" s="41"/>
      <c r="C295" s="206" t="s">
        <v>722</v>
      </c>
      <c r="D295" s="206" t="s">
        <v>125</v>
      </c>
      <c r="E295" s="207" t="s">
        <v>997</v>
      </c>
      <c r="F295" s="208" t="s">
        <v>998</v>
      </c>
      <c r="G295" s="209" t="s">
        <v>161</v>
      </c>
      <c r="H295" s="210">
        <v>1</v>
      </c>
      <c r="I295" s="211"/>
      <c r="J295" s="212">
        <f>ROUND(I295*H295,2)</f>
        <v>0</v>
      </c>
      <c r="K295" s="208" t="s">
        <v>129</v>
      </c>
      <c r="L295" s="46"/>
      <c r="M295" s="213" t="s">
        <v>19</v>
      </c>
      <c r="N295" s="214" t="s">
        <v>43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162</v>
      </c>
      <c r="AT295" s="217" t="s">
        <v>125</v>
      </c>
      <c r="AU295" s="217" t="s">
        <v>82</v>
      </c>
      <c r="AY295" s="19" t="s">
        <v>122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80</v>
      </c>
      <c r="BK295" s="218">
        <f>ROUND(I295*H295,2)</f>
        <v>0</v>
      </c>
      <c r="BL295" s="19" t="s">
        <v>162</v>
      </c>
      <c r="BM295" s="217" t="s">
        <v>999</v>
      </c>
    </row>
    <row r="296" s="2" customFormat="1">
      <c r="A296" s="40"/>
      <c r="B296" s="41"/>
      <c r="C296" s="42"/>
      <c r="D296" s="219" t="s">
        <v>132</v>
      </c>
      <c r="E296" s="42"/>
      <c r="F296" s="220" t="s">
        <v>1000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132</v>
      </c>
      <c r="AU296" s="19" t="s">
        <v>82</v>
      </c>
    </row>
    <row r="297" s="2" customFormat="1">
      <c r="A297" s="40"/>
      <c r="B297" s="41"/>
      <c r="C297" s="42"/>
      <c r="D297" s="224" t="s">
        <v>134</v>
      </c>
      <c r="E297" s="42"/>
      <c r="F297" s="225" t="s">
        <v>1001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134</v>
      </c>
      <c r="AU297" s="19" t="s">
        <v>82</v>
      </c>
    </row>
    <row r="298" s="2" customFormat="1" ht="24.15" customHeight="1">
      <c r="A298" s="40"/>
      <c r="B298" s="41"/>
      <c r="C298" s="238" t="s">
        <v>1002</v>
      </c>
      <c r="D298" s="238" t="s">
        <v>206</v>
      </c>
      <c r="E298" s="239" t="s">
        <v>1003</v>
      </c>
      <c r="F298" s="240" t="s">
        <v>1004</v>
      </c>
      <c r="G298" s="241" t="s">
        <v>161</v>
      </c>
      <c r="H298" s="242">
        <v>1</v>
      </c>
      <c r="I298" s="243"/>
      <c r="J298" s="244">
        <f>ROUND(I298*H298,2)</f>
        <v>0</v>
      </c>
      <c r="K298" s="240" t="s">
        <v>349</v>
      </c>
      <c r="L298" s="245"/>
      <c r="M298" s="246" t="s">
        <v>19</v>
      </c>
      <c r="N298" s="247" t="s">
        <v>43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209</v>
      </c>
      <c r="AT298" s="217" t="s">
        <v>206</v>
      </c>
      <c r="AU298" s="217" t="s">
        <v>82</v>
      </c>
      <c r="AY298" s="19" t="s">
        <v>122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162</v>
      </c>
      <c r="BM298" s="217" t="s">
        <v>1005</v>
      </c>
    </row>
    <row r="299" s="2" customFormat="1">
      <c r="A299" s="40"/>
      <c r="B299" s="41"/>
      <c r="C299" s="42"/>
      <c r="D299" s="219" t="s">
        <v>132</v>
      </c>
      <c r="E299" s="42"/>
      <c r="F299" s="220" t="s">
        <v>1004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132</v>
      </c>
      <c r="AU299" s="19" t="s">
        <v>82</v>
      </c>
    </row>
    <row r="300" s="2" customFormat="1" ht="24.15" customHeight="1">
      <c r="A300" s="40"/>
      <c r="B300" s="41"/>
      <c r="C300" s="206" t="s">
        <v>1006</v>
      </c>
      <c r="D300" s="206" t="s">
        <v>125</v>
      </c>
      <c r="E300" s="207" t="s">
        <v>1007</v>
      </c>
      <c r="F300" s="208" t="s">
        <v>1008</v>
      </c>
      <c r="G300" s="209" t="s">
        <v>161</v>
      </c>
      <c r="H300" s="210">
        <v>1</v>
      </c>
      <c r="I300" s="211"/>
      <c r="J300" s="212">
        <f>ROUND(I300*H300,2)</f>
        <v>0</v>
      </c>
      <c r="K300" s="208" t="s">
        <v>129</v>
      </c>
      <c r="L300" s="46"/>
      <c r="M300" s="213" t="s">
        <v>19</v>
      </c>
      <c r="N300" s="214" t="s">
        <v>43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162</v>
      </c>
      <c r="AT300" s="217" t="s">
        <v>125</v>
      </c>
      <c r="AU300" s="217" t="s">
        <v>82</v>
      </c>
      <c r="AY300" s="19" t="s">
        <v>122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162</v>
      </c>
      <c r="BM300" s="217" t="s">
        <v>1009</v>
      </c>
    </row>
    <row r="301" s="2" customFormat="1">
      <c r="A301" s="40"/>
      <c r="B301" s="41"/>
      <c r="C301" s="42"/>
      <c r="D301" s="219" t="s">
        <v>132</v>
      </c>
      <c r="E301" s="42"/>
      <c r="F301" s="220" t="s">
        <v>1010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132</v>
      </c>
      <c r="AU301" s="19" t="s">
        <v>82</v>
      </c>
    </row>
    <row r="302" s="2" customFormat="1">
      <c r="A302" s="40"/>
      <c r="B302" s="41"/>
      <c r="C302" s="42"/>
      <c r="D302" s="224" t="s">
        <v>134</v>
      </c>
      <c r="E302" s="42"/>
      <c r="F302" s="225" t="s">
        <v>1011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134</v>
      </c>
      <c r="AU302" s="19" t="s">
        <v>82</v>
      </c>
    </row>
    <row r="303" s="2" customFormat="1" ht="16.5" customHeight="1">
      <c r="A303" s="40"/>
      <c r="B303" s="41"/>
      <c r="C303" s="238" t="s">
        <v>1012</v>
      </c>
      <c r="D303" s="238" t="s">
        <v>206</v>
      </c>
      <c r="E303" s="239" t="s">
        <v>1013</v>
      </c>
      <c r="F303" s="240" t="s">
        <v>1014</v>
      </c>
      <c r="G303" s="241" t="s">
        <v>161</v>
      </c>
      <c r="H303" s="242">
        <v>1</v>
      </c>
      <c r="I303" s="243"/>
      <c r="J303" s="244">
        <f>ROUND(I303*H303,2)</f>
        <v>0</v>
      </c>
      <c r="K303" s="240" t="s">
        <v>349</v>
      </c>
      <c r="L303" s="245"/>
      <c r="M303" s="246" t="s">
        <v>19</v>
      </c>
      <c r="N303" s="247" t="s">
        <v>43</v>
      </c>
      <c r="O303" s="86"/>
      <c r="P303" s="215">
        <f>O303*H303</f>
        <v>0</v>
      </c>
      <c r="Q303" s="215">
        <v>0.00025000000000000001</v>
      </c>
      <c r="R303" s="215">
        <f>Q303*H303</f>
        <v>0.00025000000000000001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209</v>
      </c>
      <c r="AT303" s="217" t="s">
        <v>206</v>
      </c>
      <c r="AU303" s="217" t="s">
        <v>82</v>
      </c>
      <c r="AY303" s="19" t="s">
        <v>122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80</v>
      </c>
      <c r="BK303" s="218">
        <f>ROUND(I303*H303,2)</f>
        <v>0</v>
      </c>
      <c r="BL303" s="19" t="s">
        <v>162</v>
      </c>
      <c r="BM303" s="217" t="s">
        <v>1015</v>
      </c>
    </row>
    <row r="304" s="2" customFormat="1">
      <c r="A304" s="40"/>
      <c r="B304" s="41"/>
      <c r="C304" s="42"/>
      <c r="D304" s="219" t="s">
        <v>132</v>
      </c>
      <c r="E304" s="42"/>
      <c r="F304" s="220" t="s">
        <v>1014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132</v>
      </c>
      <c r="AU304" s="19" t="s">
        <v>82</v>
      </c>
    </row>
    <row r="305" s="2" customFormat="1" ht="24.15" customHeight="1">
      <c r="A305" s="40"/>
      <c r="B305" s="41"/>
      <c r="C305" s="206" t="s">
        <v>1016</v>
      </c>
      <c r="D305" s="206" t="s">
        <v>125</v>
      </c>
      <c r="E305" s="207" t="s">
        <v>1017</v>
      </c>
      <c r="F305" s="208" t="s">
        <v>1018</v>
      </c>
      <c r="G305" s="209" t="s">
        <v>161</v>
      </c>
      <c r="H305" s="210">
        <v>2</v>
      </c>
      <c r="I305" s="211"/>
      <c r="J305" s="212">
        <f>ROUND(I305*H305,2)</f>
        <v>0</v>
      </c>
      <c r="K305" s="208" t="s">
        <v>129</v>
      </c>
      <c r="L305" s="46"/>
      <c r="M305" s="213" t="s">
        <v>19</v>
      </c>
      <c r="N305" s="214" t="s">
        <v>43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162</v>
      </c>
      <c r="AT305" s="217" t="s">
        <v>125</v>
      </c>
      <c r="AU305" s="217" t="s">
        <v>82</v>
      </c>
      <c r="AY305" s="19" t="s">
        <v>122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80</v>
      </c>
      <c r="BK305" s="218">
        <f>ROUND(I305*H305,2)</f>
        <v>0</v>
      </c>
      <c r="BL305" s="19" t="s">
        <v>162</v>
      </c>
      <c r="BM305" s="217" t="s">
        <v>1019</v>
      </c>
    </row>
    <row r="306" s="2" customFormat="1">
      <c r="A306" s="40"/>
      <c r="B306" s="41"/>
      <c r="C306" s="42"/>
      <c r="D306" s="219" t="s">
        <v>132</v>
      </c>
      <c r="E306" s="42"/>
      <c r="F306" s="220" t="s">
        <v>1020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132</v>
      </c>
      <c r="AU306" s="19" t="s">
        <v>82</v>
      </c>
    </row>
    <row r="307" s="2" customFormat="1">
      <c r="A307" s="40"/>
      <c r="B307" s="41"/>
      <c r="C307" s="42"/>
      <c r="D307" s="224" t="s">
        <v>134</v>
      </c>
      <c r="E307" s="42"/>
      <c r="F307" s="225" t="s">
        <v>1021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134</v>
      </c>
      <c r="AU307" s="19" t="s">
        <v>82</v>
      </c>
    </row>
    <row r="308" s="2" customFormat="1" ht="33" customHeight="1">
      <c r="A308" s="40"/>
      <c r="B308" s="41"/>
      <c r="C308" s="238" t="s">
        <v>1022</v>
      </c>
      <c r="D308" s="238" t="s">
        <v>206</v>
      </c>
      <c r="E308" s="239" t="s">
        <v>1023</v>
      </c>
      <c r="F308" s="240" t="s">
        <v>1024</v>
      </c>
      <c r="G308" s="241" t="s">
        <v>161</v>
      </c>
      <c r="H308" s="242">
        <v>2</v>
      </c>
      <c r="I308" s="243"/>
      <c r="J308" s="244">
        <f>ROUND(I308*H308,2)</f>
        <v>0</v>
      </c>
      <c r="K308" s="240" t="s">
        <v>349</v>
      </c>
      <c r="L308" s="245"/>
      <c r="M308" s="246" t="s">
        <v>19</v>
      </c>
      <c r="N308" s="247" t="s">
        <v>43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209</v>
      </c>
      <c r="AT308" s="217" t="s">
        <v>206</v>
      </c>
      <c r="AU308" s="217" t="s">
        <v>82</v>
      </c>
      <c r="AY308" s="19" t="s">
        <v>122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162</v>
      </c>
      <c r="BM308" s="217" t="s">
        <v>1025</v>
      </c>
    </row>
    <row r="309" s="2" customFormat="1">
      <c r="A309" s="40"/>
      <c r="B309" s="41"/>
      <c r="C309" s="42"/>
      <c r="D309" s="219" t="s">
        <v>132</v>
      </c>
      <c r="E309" s="42"/>
      <c r="F309" s="220" t="s">
        <v>1024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132</v>
      </c>
      <c r="AU309" s="19" t="s">
        <v>82</v>
      </c>
    </row>
    <row r="310" s="2" customFormat="1" ht="24.15" customHeight="1">
      <c r="A310" s="40"/>
      <c r="B310" s="41"/>
      <c r="C310" s="206" t="s">
        <v>1026</v>
      </c>
      <c r="D310" s="206" t="s">
        <v>125</v>
      </c>
      <c r="E310" s="207" t="s">
        <v>1027</v>
      </c>
      <c r="F310" s="208" t="s">
        <v>1028</v>
      </c>
      <c r="G310" s="209" t="s">
        <v>161</v>
      </c>
      <c r="H310" s="210">
        <v>10</v>
      </c>
      <c r="I310" s="211"/>
      <c r="J310" s="212">
        <f>ROUND(I310*H310,2)</f>
        <v>0</v>
      </c>
      <c r="K310" s="208" t="s">
        <v>129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162</v>
      </c>
      <c r="AT310" s="217" t="s">
        <v>125</v>
      </c>
      <c r="AU310" s="217" t="s">
        <v>82</v>
      </c>
      <c r="AY310" s="19" t="s">
        <v>122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162</v>
      </c>
      <c r="BM310" s="217" t="s">
        <v>1029</v>
      </c>
    </row>
    <row r="311" s="2" customFormat="1">
      <c r="A311" s="40"/>
      <c r="B311" s="41"/>
      <c r="C311" s="42"/>
      <c r="D311" s="219" t="s">
        <v>132</v>
      </c>
      <c r="E311" s="42"/>
      <c r="F311" s="220" t="s">
        <v>1030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132</v>
      </c>
      <c r="AU311" s="19" t="s">
        <v>82</v>
      </c>
    </row>
    <row r="312" s="2" customFormat="1">
      <c r="A312" s="40"/>
      <c r="B312" s="41"/>
      <c r="C312" s="42"/>
      <c r="D312" s="224" t="s">
        <v>134</v>
      </c>
      <c r="E312" s="42"/>
      <c r="F312" s="225" t="s">
        <v>1031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134</v>
      </c>
      <c r="AU312" s="19" t="s">
        <v>82</v>
      </c>
    </row>
    <row r="313" s="2" customFormat="1" ht="16.5" customHeight="1">
      <c r="A313" s="40"/>
      <c r="B313" s="41"/>
      <c r="C313" s="238" t="s">
        <v>1032</v>
      </c>
      <c r="D313" s="238" t="s">
        <v>206</v>
      </c>
      <c r="E313" s="239" t="s">
        <v>1033</v>
      </c>
      <c r="F313" s="240" t="s">
        <v>1034</v>
      </c>
      <c r="G313" s="241" t="s">
        <v>161</v>
      </c>
      <c r="H313" s="242">
        <v>10</v>
      </c>
      <c r="I313" s="243"/>
      <c r="J313" s="244">
        <f>ROUND(I313*H313,2)</f>
        <v>0</v>
      </c>
      <c r="K313" s="240" t="s">
        <v>349</v>
      </c>
      <c r="L313" s="245"/>
      <c r="M313" s="246" t="s">
        <v>19</v>
      </c>
      <c r="N313" s="247" t="s">
        <v>43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209</v>
      </c>
      <c r="AT313" s="217" t="s">
        <v>206</v>
      </c>
      <c r="AU313" s="217" t="s">
        <v>82</v>
      </c>
      <c r="AY313" s="19" t="s">
        <v>122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80</v>
      </c>
      <c r="BK313" s="218">
        <f>ROUND(I313*H313,2)</f>
        <v>0</v>
      </c>
      <c r="BL313" s="19" t="s">
        <v>162</v>
      </c>
      <c r="BM313" s="217" t="s">
        <v>1035</v>
      </c>
    </row>
    <row r="314" s="2" customFormat="1">
      <c r="A314" s="40"/>
      <c r="B314" s="41"/>
      <c r="C314" s="42"/>
      <c r="D314" s="219" t="s">
        <v>132</v>
      </c>
      <c r="E314" s="42"/>
      <c r="F314" s="220" t="s">
        <v>1034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132</v>
      </c>
      <c r="AU314" s="19" t="s">
        <v>82</v>
      </c>
    </row>
    <row r="315" s="2" customFormat="1" ht="16.5" customHeight="1">
      <c r="A315" s="40"/>
      <c r="B315" s="41"/>
      <c r="C315" s="238" t="s">
        <v>1036</v>
      </c>
      <c r="D315" s="238" t="s">
        <v>206</v>
      </c>
      <c r="E315" s="239" t="s">
        <v>1037</v>
      </c>
      <c r="F315" s="240" t="s">
        <v>1038</v>
      </c>
      <c r="G315" s="241" t="s">
        <v>701</v>
      </c>
      <c r="H315" s="242">
        <v>5</v>
      </c>
      <c r="I315" s="243"/>
      <c r="J315" s="244">
        <f>ROUND(I315*H315,2)</f>
        <v>0</v>
      </c>
      <c r="K315" s="240" t="s">
        <v>129</v>
      </c>
      <c r="L315" s="245"/>
      <c r="M315" s="246" t="s">
        <v>19</v>
      </c>
      <c r="N315" s="247" t="s">
        <v>43</v>
      </c>
      <c r="O315" s="86"/>
      <c r="P315" s="215">
        <f>O315*H315</f>
        <v>0</v>
      </c>
      <c r="Q315" s="215">
        <v>0.001</v>
      </c>
      <c r="R315" s="215">
        <f>Q315*H315</f>
        <v>0.0050000000000000001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209</v>
      </c>
      <c r="AT315" s="217" t="s">
        <v>206</v>
      </c>
      <c r="AU315" s="217" t="s">
        <v>82</v>
      </c>
      <c r="AY315" s="19" t="s">
        <v>122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80</v>
      </c>
      <c r="BK315" s="218">
        <f>ROUND(I315*H315,2)</f>
        <v>0</v>
      </c>
      <c r="BL315" s="19" t="s">
        <v>162</v>
      </c>
      <c r="BM315" s="217" t="s">
        <v>1039</v>
      </c>
    </row>
    <row r="316" s="2" customFormat="1">
      <c r="A316" s="40"/>
      <c r="B316" s="41"/>
      <c r="C316" s="42"/>
      <c r="D316" s="219" t="s">
        <v>132</v>
      </c>
      <c r="E316" s="42"/>
      <c r="F316" s="220" t="s">
        <v>1038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132</v>
      </c>
      <c r="AU316" s="19" t="s">
        <v>82</v>
      </c>
    </row>
    <row r="317" s="2" customFormat="1" ht="24.15" customHeight="1">
      <c r="A317" s="40"/>
      <c r="B317" s="41"/>
      <c r="C317" s="206" t="s">
        <v>1040</v>
      </c>
      <c r="D317" s="206" t="s">
        <v>125</v>
      </c>
      <c r="E317" s="207" t="s">
        <v>1041</v>
      </c>
      <c r="F317" s="208" t="s">
        <v>1042</v>
      </c>
      <c r="G317" s="209" t="s">
        <v>194</v>
      </c>
      <c r="H317" s="237"/>
      <c r="I317" s="211"/>
      <c r="J317" s="212">
        <f>ROUND(I317*H317,2)</f>
        <v>0</v>
      </c>
      <c r="K317" s="208" t="s">
        <v>129</v>
      </c>
      <c r="L317" s="46"/>
      <c r="M317" s="213" t="s">
        <v>19</v>
      </c>
      <c r="N317" s="214" t="s">
        <v>43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162</v>
      </c>
      <c r="AT317" s="217" t="s">
        <v>125</v>
      </c>
      <c r="AU317" s="217" t="s">
        <v>82</v>
      </c>
      <c r="AY317" s="19" t="s">
        <v>122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80</v>
      </c>
      <c r="BK317" s="218">
        <f>ROUND(I317*H317,2)</f>
        <v>0</v>
      </c>
      <c r="BL317" s="19" t="s">
        <v>162</v>
      </c>
      <c r="BM317" s="217" t="s">
        <v>1043</v>
      </c>
    </row>
    <row r="318" s="2" customFormat="1">
      <c r="A318" s="40"/>
      <c r="B318" s="41"/>
      <c r="C318" s="42"/>
      <c r="D318" s="219" t="s">
        <v>132</v>
      </c>
      <c r="E318" s="42"/>
      <c r="F318" s="220" t="s">
        <v>1044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132</v>
      </c>
      <c r="AU318" s="19" t="s">
        <v>82</v>
      </c>
    </row>
    <row r="319" s="2" customFormat="1">
      <c r="A319" s="40"/>
      <c r="B319" s="41"/>
      <c r="C319" s="42"/>
      <c r="D319" s="224" t="s">
        <v>134</v>
      </c>
      <c r="E319" s="42"/>
      <c r="F319" s="225" t="s">
        <v>1045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134</v>
      </c>
      <c r="AU319" s="19" t="s">
        <v>82</v>
      </c>
    </row>
    <row r="320" s="12" customFormat="1" ht="22.8" customHeight="1">
      <c r="A320" s="12"/>
      <c r="B320" s="190"/>
      <c r="C320" s="191"/>
      <c r="D320" s="192" t="s">
        <v>71</v>
      </c>
      <c r="E320" s="204" t="s">
        <v>1046</v>
      </c>
      <c r="F320" s="204" t="s">
        <v>1047</v>
      </c>
      <c r="G320" s="191"/>
      <c r="H320" s="191"/>
      <c r="I320" s="194"/>
      <c r="J320" s="205">
        <f>BK320</f>
        <v>0</v>
      </c>
      <c r="K320" s="191"/>
      <c r="L320" s="196"/>
      <c r="M320" s="197"/>
      <c r="N320" s="198"/>
      <c r="O320" s="198"/>
      <c r="P320" s="199">
        <f>SUM(P321:P372)</f>
        <v>0</v>
      </c>
      <c r="Q320" s="198"/>
      <c r="R320" s="199">
        <f>SUM(R321:R372)</f>
        <v>0.01427</v>
      </c>
      <c r="S320" s="198"/>
      <c r="T320" s="200">
        <f>SUM(T321:T372)</f>
        <v>0.0041999999999999997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1" t="s">
        <v>82</v>
      </c>
      <c r="AT320" s="202" t="s">
        <v>71</v>
      </c>
      <c r="AU320" s="202" t="s">
        <v>80</v>
      </c>
      <c r="AY320" s="201" t="s">
        <v>122</v>
      </c>
      <c r="BK320" s="203">
        <f>SUM(BK321:BK372)</f>
        <v>0</v>
      </c>
    </row>
    <row r="321" s="2" customFormat="1" ht="21.75" customHeight="1">
      <c r="A321" s="40"/>
      <c r="B321" s="41"/>
      <c r="C321" s="206" t="s">
        <v>1048</v>
      </c>
      <c r="D321" s="206" t="s">
        <v>125</v>
      </c>
      <c r="E321" s="207" t="s">
        <v>1049</v>
      </c>
      <c r="F321" s="208" t="s">
        <v>1050</v>
      </c>
      <c r="G321" s="209" t="s">
        <v>169</v>
      </c>
      <c r="H321" s="210">
        <v>95</v>
      </c>
      <c r="I321" s="211"/>
      <c r="J321" s="212">
        <f>ROUND(I321*H321,2)</f>
        <v>0</v>
      </c>
      <c r="K321" s="208" t="s">
        <v>129</v>
      </c>
      <c r="L321" s="46"/>
      <c r="M321" s="213" t="s">
        <v>19</v>
      </c>
      <c r="N321" s="214" t="s">
        <v>43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162</v>
      </c>
      <c r="AT321" s="217" t="s">
        <v>125</v>
      </c>
      <c r="AU321" s="217" t="s">
        <v>82</v>
      </c>
      <c r="AY321" s="19" t="s">
        <v>122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80</v>
      </c>
      <c r="BK321" s="218">
        <f>ROUND(I321*H321,2)</f>
        <v>0</v>
      </c>
      <c r="BL321" s="19" t="s">
        <v>162</v>
      </c>
      <c r="BM321" s="217" t="s">
        <v>1051</v>
      </c>
    </row>
    <row r="322" s="2" customFormat="1">
      <c r="A322" s="40"/>
      <c r="B322" s="41"/>
      <c r="C322" s="42"/>
      <c r="D322" s="219" t="s">
        <v>132</v>
      </c>
      <c r="E322" s="42"/>
      <c r="F322" s="220" t="s">
        <v>1052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132</v>
      </c>
      <c r="AU322" s="19" t="s">
        <v>82</v>
      </c>
    </row>
    <row r="323" s="2" customFormat="1">
      <c r="A323" s="40"/>
      <c r="B323" s="41"/>
      <c r="C323" s="42"/>
      <c r="D323" s="224" t="s">
        <v>134</v>
      </c>
      <c r="E323" s="42"/>
      <c r="F323" s="225" t="s">
        <v>1053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134</v>
      </c>
      <c r="AU323" s="19" t="s">
        <v>82</v>
      </c>
    </row>
    <row r="324" s="2" customFormat="1" ht="37.8" customHeight="1">
      <c r="A324" s="40"/>
      <c r="B324" s="41"/>
      <c r="C324" s="238" t="s">
        <v>1054</v>
      </c>
      <c r="D324" s="238" t="s">
        <v>206</v>
      </c>
      <c r="E324" s="239" t="s">
        <v>1055</v>
      </c>
      <c r="F324" s="240" t="s">
        <v>1056</v>
      </c>
      <c r="G324" s="241" t="s">
        <v>169</v>
      </c>
      <c r="H324" s="242">
        <v>114</v>
      </c>
      <c r="I324" s="243"/>
      <c r="J324" s="244">
        <f>ROUND(I324*H324,2)</f>
        <v>0</v>
      </c>
      <c r="K324" s="240" t="s">
        <v>129</v>
      </c>
      <c r="L324" s="245"/>
      <c r="M324" s="246" t="s">
        <v>19</v>
      </c>
      <c r="N324" s="247" t="s">
        <v>43</v>
      </c>
      <c r="O324" s="86"/>
      <c r="P324" s="215">
        <f>O324*H324</f>
        <v>0</v>
      </c>
      <c r="Q324" s="215">
        <v>6.9999999999999994E-05</v>
      </c>
      <c r="R324" s="215">
        <f>Q324*H324</f>
        <v>0.0079799999999999992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209</v>
      </c>
      <c r="AT324" s="217" t="s">
        <v>206</v>
      </c>
      <c r="AU324" s="217" t="s">
        <v>82</v>
      </c>
      <c r="AY324" s="19" t="s">
        <v>122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80</v>
      </c>
      <c r="BK324" s="218">
        <f>ROUND(I324*H324,2)</f>
        <v>0</v>
      </c>
      <c r="BL324" s="19" t="s">
        <v>162</v>
      </c>
      <c r="BM324" s="217" t="s">
        <v>1057</v>
      </c>
    </row>
    <row r="325" s="2" customFormat="1">
      <c r="A325" s="40"/>
      <c r="B325" s="41"/>
      <c r="C325" s="42"/>
      <c r="D325" s="219" t="s">
        <v>132</v>
      </c>
      <c r="E325" s="42"/>
      <c r="F325" s="220" t="s">
        <v>1056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132</v>
      </c>
      <c r="AU325" s="19" t="s">
        <v>82</v>
      </c>
    </row>
    <row r="326" s="13" customFormat="1">
      <c r="A326" s="13"/>
      <c r="B326" s="226"/>
      <c r="C326" s="227"/>
      <c r="D326" s="219" t="s">
        <v>147</v>
      </c>
      <c r="E326" s="228" t="s">
        <v>19</v>
      </c>
      <c r="F326" s="229" t="s">
        <v>1058</v>
      </c>
      <c r="G326" s="227"/>
      <c r="H326" s="230">
        <v>95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147</v>
      </c>
      <c r="AU326" s="236" t="s">
        <v>82</v>
      </c>
      <c r="AV326" s="13" t="s">
        <v>82</v>
      </c>
      <c r="AW326" s="13" t="s">
        <v>33</v>
      </c>
      <c r="AX326" s="13" t="s">
        <v>80</v>
      </c>
      <c r="AY326" s="236" t="s">
        <v>122</v>
      </c>
    </row>
    <row r="327" s="13" customFormat="1">
      <c r="A327" s="13"/>
      <c r="B327" s="226"/>
      <c r="C327" s="227"/>
      <c r="D327" s="219" t="s">
        <v>147</v>
      </c>
      <c r="E327" s="227"/>
      <c r="F327" s="229" t="s">
        <v>1059</v>
      </c>
      <c r="G327" s="227"/>
      <c r="H327" s="230">
        <v>114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147</v>
      </c>
      <c r="AU327" s="236" t="s">
        <v>82</v>
      </c>
      <c r="AV327" s="13" t="s">
        <v>82</v>
      </c>
      <c r="AW327" s="13" t="s">
        <v>4</v>
      </c>
      <c r="AX327" s="13" t="s">
        <v>80</v>
      </c>
      <c r="AY327" s="236" t="s">
        <v>122</v>
      </c>
    </row>
    <row r="328" s="2" customFormat="1" ht="16.5" customHeight="1">
      <c r="A328" s="40"/>
      <c r="B328" s="41"/>
      <c r="C328" s="206" t="s">
        <v>1060</v>
      </c>
      <c r="D328" s="206" t="s">
        <v>125</v>
      </c>
      <c r="E328" s="207" t="s">
        <v>1061</v>
      </c>
      <c r="F328" s="208" t="s">
        <v>1062</v>
      </c>
      <c r="G328" s="209" t="s">
        <v>161</v>
      </c>
      <c r="H328" s="210">
        <v>1</v>
      </c>
      <c r="I328" s="211"/>
      <c r="J328" s="212">
        <f>ROUND(I328*H328,2)</f>
        <v>0</v>
      </c>
      <c r="K328" s="208" t="s">
        <v>349</v>
      </c>
      <c r="L328" s="46"/>
      <c r="M328" s="213" t="s">
        <v>19</v>
      </c>
      <c r="N328" s="214" t="s">
        <v>43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162</v>
      </c>
      <c r="AT328" s="217" t="s">
        <v>125</v>
      </c>
      <c r="AU328" s="217" t="s">
        <v>82</v>
      </c>
      <c r="AY328" s="19" t="s">
        <v>122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80</v>
      </c>
      <c r="BK328" s="218">
        <f>ROUND(I328*H328,2)</f>
        <v>0</v>
      </c>
      <c r="BL328" s="19" t="s">
        <v>162</v>
      </c>
      <c r="BM328" s="217" t="s">
        <v>1063</v>
      </c>
    </row>
    <row r="329" s="2" customFormat="1">
      <c r="A329" s="40"/>
      <c r="B329" s="41"/>
      <c r="C329" s="42"/>
      <c r="D329" s="219" t="s">
        <v>132</v>
      </c>
      <c r="E329" s="42"/>
      <c r="F329" s="220" t="s">
        <v>1064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132</v>
      </c>
      <c r="AU329" s="19" t="s">
        <v>82</v>
      </c>
    </row>
    <row r="330" s="2" customFormat="1" ht="16.5" customHeight="1">
      <c r="A330" s="40"/>
      <c r="B330" s="41"/>
      <c r="C330" s="238" t="s">
        <v>1065</v>
      </c>
      <c r="D330" s="238" t="s">
        <v>206</v>
      </c>
      <c r="E330" s="239" t="s">
        <v>1066</v>
      </c>
      <c r="F330" s="240" t="s">
        <v>1067</v>
      </c>
      <c r="G330" s="241" t="s">
        <v>161</v>
      </c>
      <c r="H330" s="242">
        <v>1</v>
      </c>
      <c r="I330" s="243"/>
      <c r="J330" s="244">
        <f>ROUND(I330*H330,2)</f>
        <v>0</v>
      </c>
      <c r="K330" s="240" t="s">
        <v>349</v>
      </c>
      <c r="L330" s="245"/>
      <c r="M330" s="246" t="s">
        <v>19</v>
      </c>
      <c r="N330" s="247" t="s">
        <v>43</v>
      </c>
      <c r="O330" s="86"/>
      <c r="P330" s="215">
        <f>O330*H330</f>
        <v>0</v>
      </c>
      <c r="Q330" s="215">
        <v>0.00075000000000000002</v>
      </c>
      <c r="R330" s="215">
        <f>Q330*H330</f>
        <v>0.00075000000000000002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209</v>
      </c>
      <c r="AT330" s="217" t="s">
        <v>206</v>
      </c>
      <c r="AU330" s="217" t="s">
        <v>82</v>
      </c>
      <c r="AY330" s="19" t="s">
        <v>122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80</v>
      </c>
      <c r="BK330" s="218">
        <f>ROUND(I330*H330,2)</f>
        <v>0</v>
      </c>
      <c r="BL330" s="19" t="s">
        <v>162</v>
      </c>
      <c r="BM330" s="217" t="s">
        <v>1068</v>
      </c>
    </row>
    <row r="331" s="2" customFormat="1">
      <c r="A331" s="40"/>
      <c r="B331" s="41"/>
      <c r="C331" s="42"/>
      <c r="D331" s="219" t="s">
        <v>132</v>
      </c>
      <c r="E331" s="42"/>
      <c r="F331" s="220" t="s">
        <v>1067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132</v>
      </c>
      <c r="AU331" s="19" t="s">
        <v>82</v>
      </c>
    </row>
    <row r="332" s="2" customFormat="1" ht="16.5" customHeight="1">
      <c r="A332" s="40"/>
      <c r="B332" s="41"/>
      <c r="C332" s="206" t="s">
        <v>1069</v>
      </c>
      <c r="D332" s="206" t="s">
        <v>125</v>
      </c>
      <c r="E332" s="207" t="s">
        <v>1070</v>
      </c>
      <c r="F332" s="208" t="s">
        <v>1071</v>
      </c>
      <c r="G332" s="209" t="s">
        <v>161</v>
      </c>
      <c r="H332" s="210">
        <v>12</v>
      </c>
      <c r="I332" s="211"/>
      <c r="J332" s="212">
        <f>ROUND(I332*H332,2)</f>
        <v>0</v>
      </c>
      <c r="K332" s="208" t="s">
        <v>349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0.00035</v>
      </c>
      <c r="T332" s="216">
        <f>S332*H332</f>
        <v>0.0041999999999999997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162</v>
      </c>
      <c r="AT332" s="217" t="s">
        <v>125</v>
      </c>
      <c r="AU332" s="217" t="s">
        <v>82</v>
      </c>
      <c r="AY332" s="19" t="s">
        <v>122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162</v>
      </c>
      <c r="BM332" s="217" t="s">
        <v>1072</v>
      </c>
    </row>
    <row r="333" s="2" customFormat="1">
      <c r="A333" s="40"/>
      <c r="B333" s="41"/>
      <c r="C333" s="42"/>
      <c r="D333" s="219" t="s">
        <v>132</v>
      </c>
      <c r="E333" s="42"/>
      <c r="F333" s="220" t="s">
        <v>1071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132</v>
      </c>
      <c r="AU333" s="19" t="s">
        <v>82</v>
      </c>
    </row>
    <row r="334" s="2" customFormat="1" ht="24.15" customHeight="1">
      <c r="A334" s="40"/>
      <c r="B334" s="41"/>
      <c r="C334" s="206" t="s">
        <v>1073</v>
      </c>
      <c r="D334" s="206" t="s">
        <v>125</v>
      </c>
      <c r="E334" s="207" t="s">
        <v>1074</v>
      </c>
      <c r="F334" s="208" t="s">
        <v>1075</v>
      </c>
      <c r="G334" s="209" t="s">
        <v>161</v>
      </c>
      <c r="H334" s="210">
        <v>1</v>
      </c>
      <c r="I334" s="211"/>
      <c r="J334" s="212">
        <f>ROUND(I334*H334,2)</f>
        <v>0</v>
      </c>
      <c r="K334" s="208" t="s">
        <v>349</v>
      </c>
      <c r="L334" s="46"/>
      <c r="M334" s="213" t="s">
        <v>19</v>
      </c>
      <c r="N334" s="214" t="s">
        <v>43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162</v>
      </c>
      <c r="AT334" s="217" t="s">
        <v>125</v>
      </c>
      <c r="AU334" s="217" t="s">
        <v>82</v>
      </c>
      <c r="AY334" s="19" t="s">
        <v>122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80</v>
      </c>
      <c r="BK334" s="218">
        <f>ROUND(I334*H334,2)</f>
        <v>0</v>
      </c>
      <c r="BL334" s="19" t="s">
        <v>162</v>
      </c>
      <c r="BM334" s="217" t="s">
        <v>1076</v>
      </c>
    </row>
    <row r="335" s="2" customFormat="1">
      <c r="A335" s="40"/>
      <c r="B335" s="41"/>
      <c r="C335" s="42"/>
      <c r="D335" s="219" t="s">
        <v>132</v>
      </c>
      <c r="E335" s="42"/>
      <c r="F335" s="220" t="s">
        <v>1075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132</v>
      </c>
      <c r="AU335" s="19" t="s">
        <v>82</v>
      </c>
    </row>
    <row r="336" s="2" customFormat="1" ht="16.5" customHeight="1">
      <c r="A336" s="40"/>
      <c r="B336" s="41"/>
      <c r="C336" s="206" t="s">
        <v>1077</v>
      </c>
      <c r="D336" s="206" t="s">
        <v>125</v>
      </c>
      <c r="E336" s="207" t="s">
        <v>1078</v>
      </c>
      <c r="F336" s="208" t="s">
        <v>1079</v>
      </c>
      <c r="G336" s="209" t="s">
        <v>161</v>
      </c>
      <c r="H336" s="210">
        <v>1</v>
      </c>
      <c r="I336" s="211"/>
      <c r="J336" s="212">
        <f>ROUND(I336*H336,2)</f>
        <v>0</v>
      </c>
      <c r="K336" s="208" t="s">
        <v>129</v>
      </c>
      <c r="L336" s="46"/>
      <c r="M336" s="213" t="s">
        <v>19</v>
      </c>
      <c r="N336" s="214" t="s">
        <v>43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162</v>
      </c>
      <c r="AT336" s="217" t="s">
        <v>125</v>
      </c>
      <c r="AU336" s="217" t="s">
        <v>82</v>
      </c>
      <c r="AY336" s="19" t="s">
        <v>122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80</v>
      </c>
      <c r="BK336" s="218">
        <f>ROUND(I336*H336,2)</f>
        <v>0</v>
      </c>
      <c r="BL336" s="19" t="s">
        <v>162</v>
      </c>
      <c r="BM336" s="217" t="s">
        <v>1080</v>
      </c>
    </row>
    <row r="337" s="2" customFormat="1">
      <c r="A337" s="40"/>
      <c r="B337" s="41"/>
      <c r="C337" s="42"/>
      <c r="D337" s="219" t="s">
        <v>132</v>
      </c>
      <c r="E337" s="42"/>
      <c r="F337" s="220" t="s">
        <v>1081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132</v>
      </c>
      <c r="AU337" s="19" t="s">
        <v>82</v>
      </c>
    </row>
    <row r="338" s="2" customFormat="1">
      <c r="A338" s="40"/>
      <c r="B338" s="41"/>
      <c r="C338" s="42"/>
      <c r="D338" s="224" t="s">
        <v>134</v>
      </c>
      <c r="E338" s="42"/>
      <c r="F338" s="225" t="s">
        <v>1082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134</v>
      </c>
      <c r="AU338" s="19" t="s">
        <v>82</v>
      </c>
    </row>
    <row r="339" s="2" customFormat="1" ht="21.75" customHeight="1">
      <c r="A339" s="40"/>
      <c r="B339" s="41"/>
      <c r="C339" s="238" t="s">
        <v>1083</v>
      </c>
      <c r="D339" s="238" t="s">
        <v>206</v>
      </c>
      <c r="E339" s="239" t="s">
        <v>1084</v>
      </c>
      <c r="F339" s="240" t="s">
        <v>1085</v>
      </c>
      <c r="G339" s="241" t="s">
        <v>161</v>
      </c>
      <c r="H339" s="242">
        <v>1</v>
      </c>
      <c r="I339" s="243"/>
      <c r="J339" s="244">
        <f>ROUND(I339*H339,2)</f>
        <v>0</v>
      </c>
      <c r="K339" s="240" t="s">
        <v>349</v>
      </c>
      <c r="L339" s="245"/>
      <c r="M339" s="246" t="s">
        <v>19</v>
      </c>
      <c r="N339" s="247" t="s">
        <v>43</v>
      </c>
      <c r="O339" s="86"/>
      <c r="P339" s="215">
        <f>O339*H339</f>
        <v>0</v>
      </c>
      <c r="Q339" s="215">
        <v>0.00014999999999999999</v>
      </c>
      <c r="R339" s="215">
        <f>Q339*H339</f>
        <v>0.00014999999999999999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209</v>
      </c>
      <c r="AT339" s="217" t="s">
        <v>206</v>
      </c>
      <c r="AU339" s="217" t="s">
        <v>82</v>
      </c>
      <c r="AY339" s="19" t="s">
        <v>122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80</v>
      </c>
      <c r="BK339" s="218">
        <f>ROUND(I339*H339,2)</f>
        <v>0</v>
      </c>
      <c r="BL339" s="19" t="s">
        <v>162</v>
      </c>
      <c r="BM339" s="217" t="s">
        <v>1086</v>
      </c>
    </row>
    <row r="340" s="2" customFormat="1">
      <c r="A340" s="40"/>
      <c r="B340" s="41"/>
      <c r="C340" s="42"/>
      <c r="D340" s="219" t="s">
        <v>132</v>
      </c>
      <c r="E340" s="42"/>
      <c r="F340" s="220" t="s">
        <v>1085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132</v>
      </c>
      <c r="AU340" s="19" t="s">
        <v>82</v>
      </c>
    </row>
    <row r="341" s="2" customFormat="1" ht="16.5" customHeight="1">
      <c r="A341" s="40"/>
      <c r="B341" s="41"/>
      <c r="C341" s="206" t="s">
        <v>1087</v>
      </c>
      <c r="D341" s="206" t="s">
        <v>125</v>
      </c>
      <c r="E341" s="207" t="s">
        <v>1088</v>
      </c>
      <c r="F341" s="208" t="s">
        <v>1089</v>
      </c>
      <c r="G341" s="209" t="s">
        <v>161</v>
      </c>
      <c r="H341" s="210">
        <v>1</v>
      </c>
      <c r="I341" s="211"/>
      <c r="J341" s="212">
        <f>ROUND(I341*H341,2)</f>
        <v>0</v>
      </c>
      <c r="K341" s="208" t="s">
        <v>129</v>
      </c>
      <c r="L341" s="46"/>
      <c r="M341" s="213" t="s">
        <v>19</v>
      </c>
      <c r="N341" s="214" t="s">
        <v>43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162</v>
      </c>
      <c r="AT341" s="217" t="s">
        <v>125</v>
      </c>
      <c r="AU341" s="217" t="s">
        <v>82</v>
      </c>
      <c r="AY341" s="19" t="s">
        <v>122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80</v>
      </c>
      <c r="BK341" s="218">
        <f>ROUND(I341*H341,2)</f>
        <v>0</v>
      </c>
      <c r="BL341" s="19" t="s">
        <v>162</v>
      </c>
      <c r="BM341" s="217" t="s">
        <v>1090</v>
      </c>
    </row>
    <row r="342" s="2" customFormat="1">
      <c r="A342" s="40"/>
      <c r="B342" s="41"/>
      <c r="C342" s="42"/>
      <c r="D342" s="219" t="s">
        <v>132</v>
      </c>
      <c r="E342" s="42"/>
      <c r="F342" s="220" t="s">
        <v>1091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132</v>
      </c>
      <c r="AU342" s="19" t="s">
        <v>82</v>
      </c>
    </row>
    <row r="343" s="2" customFormat="1">
      <c r="A343" s="40"/>
      <c r="B343" s="41"/>
      <c r="C343" s="42"/>
      <c r="D343" s="224" t="s">
        <v>134</v>
      </c>
      <c r="E343" s="42"/>
      <c r="F343" s="225" t="s">
        <v>1092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134</v>
      </c>
      <c r="AU343" s="19" t="s">
        <v>82</v>
      </c>
    </row>
    <row r="344" s="2" customFormat="1" ht="21.75" customHeight="1">
      <c r="A344" s="40"/>
      <c r="B344" s="41"/>
      <c r="C344" s="238" t="s">
        <v>1093</v>
      </c>
      <c r="D344" s="238" t="s">
        <v>206</v>
      </c>
      <c r="E344" s="239" t="s">
        <v>1094</v>
      </c>
      <c r="F344" s="240" t="s">
        <v>1095</v>
      </c>
      <c r="G344" s="241" t="s">
        <v>161</v>
      </c>
      <c r="H344" s="242">
        <v>1</v>
      </c>
      <c r="I344" s="243"/>
      <c r="J344" s="244">
        <f>ROUND(I344*H344,2)</f>
        <v>0</v>
      </c>
      <c r="K344" s="240" t="s">
        <v>349</v>
      </c>
      <c r="L344" s="245"/>
      <c r="M344" s="246" t="s">
        <v>19</v>
      </c>
      <c r="N344" s="247" t="s">
        <v>43</v>
      </c>
      <c r="O344" s="86"/>
      <c r="P344" s="215">
        <f>O344*H344</f>
        <v>0</v>
      </c>
      <c r="Q344" s="215">
        <v>0.0014400000000000001</v>
      </c>
      <c r="R344" s="215">
        <f>Q344*H344</f>
        <v>0.0014400000000000001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209</v>
      </c>
      <c r="AT344" s="217" t="s">
        <v>206</v>
      </c>
      <c r="AU344" s="217" t="s">
        <v>82</v>
      </c>
      <c r="AY344" s="19" t="s">
        <v>122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80</v>
      </c>
      <c r="BK344" s="218">
        <f>ROUND(I344*H344,2)</f>
        <v>0</v>
      </c>
      <c r="BL344" s="19" t="s">
        <v>162</v>
      </c>
      <c r="BM344" s="217" t="s">
        <v>1096</v>
      </c>
    </row>
    <row r="345" s="2" customFormat="1">
      <c r="A345" s="40"/>
      <c r="B345" s="41"/>
      <c r="C345" s="42"/>
      <c r="D345" s="219" t="s">
        <v>132</v>
      </c>
      <c r="E345" s="42"/>
      <c r="F345" s="220" t="s">
        <v>1095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132</v>
      </c>
      <c r="AU345" s="19" t="s">
        <v>82</v>
      </c>
    </row>
    <row r="346" s="2" customFormat="1" ht="16.5" customHeight="1">
      <c r="A346" s="40"/>
      <c r="B346" s="41"/>
      <c r="C346" s="238" t="s">
        <v>1097</v>
      </c>
      <c r="D346" s="238" t="s">
        <v>206</v>
      </c>
      <c r="E346" s="239" t="s">
        <v>1098</v>
      </c>
      <c r="F346" s="240" t="s">
        <v>1099</v>
      </c>
      <c r="G346" s="241" t="s">
        <v>161</v>
      </c>
      <c r="H346" s="242">
        <v>2</v>
      </c>
      <c r="I346" s="243"/>
      <c r="J346" s="244">
        <f>ROUND(I346*H346,2)</f>
        <v>0</v>
      </c>
      <c r="K346" s="240" t="s">
        <v>349</v>
      </c>
      <c r="L346" s="245"/>
      <c r="M346" s="246" t="s">
        <v>19</v>
      </c>
      <c r="N346" s="247" t="s">
        <v>43</v>
      </c>
      <c r="O346" s="86"/>
      <c r="P346" s="215">
        <f>O346*H346</f>
        <v>0</v>
      </c>
      <c r="Q346" s="215">
        <v>5.0000000000000002E-05</v>
      </c>
      <c r="R346" s="215">
        <f>Q346*H346</f>
        <v>0.00010000000000000001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209</v>
      </c>
      <c r="AT346" s="217" t="s">
        <v>206</v>
      </c>
      <c r="AU346" s="217" t="s">
        <v>82</v>
      </c>
      <c r="AY346" s="19" t="s">
        <v>122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80</v>
      </c>
      <c r="BK346" s="218">
        <f>ROUND(I346*H346,2)</f>
        <v>0</v>
      </c>
      <c r="BL346" s="19" t="s">
        <v>162</v>
      </c>
      <c r="BM346" s="217" t="s">
        <v>1100</v>
      </c>
    </row>
    <row r="347" s="2" customFormat="1">
      <c r="A347" s="40"/>
      <c r="B347" s="41"/>
      <c r="C347" s="42"/>
      <c r="D347" s="219" t="s">
        <v>132</v>
      </c>
      <c r="E347" s="42"/>
      <c r="F347" s="220" t="s">
        <v>1099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132</v>
      </c>
      <c r="AU347" s="19" t="s">
        <v>82</v>
      </c>
    </row>
    <row r="348" s="2" customFormat="1" ht="24.15" customHeight="1">
      <c r="A348" s="40"/>
      <c r="B348" s="41"/>
      <c r="C348" s="238" t="s">
        <v>1101</v>
      </c>
      <c r="D348" s="238" t="s">
        <v>206</v>
      </c>
      <c r="E348" s="239" t="s">
        <v>1102</v>
      </c>
      <c r="F348" s="240" t="s">
        <v>1103</v>
      </c>
      <c r="G348" s="241" t="s">
        <v>161</v>
      </c>
      <c r="H348" s="242">
        <v>1</v>
      </c>
      <c r="I348" s="243"/>
      <c r="J348" s="244">
        <f>ROUND(I348*H348,2)</f>
        <v>0</v>
      </c>
      <c r="K348" s="240" t="s">
        <v>349</v>
      </c>
      <c r="L348" s="245"/>
      <c r="M348" s="246" t="s">
        <v>19</v>
      </c>
      <c r="N348" s="247" t="s">
        <v>43</v>
      </c>
      <c r="O348" s="86"/>
      <c r="P348" s="215">
        <f>O348*H348</f>
        <v>0</v>
      </c>
      <c r="Q348" s="215">
        <v>0.00020000000000000001</v>
      </c>
      <c r="R348" s="215">
        <f>Q348*H348</f>
        <v>0.00020000000000000001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209</v>
      </c>
      <c r="AT348" s="217" t="s">
        <v>206</v>
      </c>
      <c r="AU348" s="217" t="s">
        <v>82</v>
      </c>
      <c r="AY348" s="19" t="s">
        <v>122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80</v>
      </c>
      <c r="BK348" s="218">
        <f>ROUND(I348*H348,2)</f>
        <v>0</v>
      </c>
      <c r="BL348" s="19" t="s">
        <v>162</v>
      </c>
      <c r="BM348" s="217" t="s">
        <v>1104</v>
      </c>
    </row>
    <row r="349" s="2" customFormat="1">
      <c r="A349" s="40"/>
      <c r="B349" s="41"/>
      <c r="C349" s="42"/>
      <c r="D349" s="219" t="s">
        <v>132</v>
      </c>
      <c r="E349" s="42"/>
      <c r="F349" s="220" t="s">
        <v>1103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132</v>
      </c>
      <c r="AU349" s="19" t="s">
        <v>82</v>
      </c>
    </row>
    <row r="350" s="2" customFormat="1" ht="24.15" customHeight="1">
      <c r="A350" s="40"/>
      <c r="B350" s="41"/>
      <c r="C350" s="238" t="s">
        <v>1105</v>
      </c>
      <c r="D350" s="238" t="s">
        <v>206</v>
      </c>
      <c r="E350" s="239" t="s">
        <v>1106</v>
      </c>
      <c r="F350" s="240" t="s">
        <v>1107</v>
      </c>
      <c r="G350" s="241" t="s">
        <v>161</v>
      </c>
      <c r="H350" s="242">
        <v>1</v>
      </c>
      <c r="I350" s="243"/>
      <c r="J350" s="244">
        <f>ROUND(I350*H350,2)</f>
        <v>0</v>
      </c>
      <c r="K350" s="240" t="s">
        <v>349</v>
      </c>
      <c r="L350" s="245"/>
      <c r="M350" s="246" t="s">
        <v>19</v>
      </c>
      <c r="N350" s="247" t="s">
        <v>43</v>
      </c>
      <c r="O350" s="86"/>
      <c r="P350" s="215">
        <f>O350*H350</f>
        <v>0</v>
      </c>
      <c r="Q350" s="215">
        <v>0.0011199999999999999</v>
      </c>
      <c r="R350" s="215">
        <f>Q350*H350</f>
        <v>0.0011199999999999999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209</v>
      </c>
      <c r="AT350" s="217" t="s">
        <v>206</v>
      </c>
      <c r="AU350" s="217" t="s">
        <v>82</v>
      </c>
      <c r="AY350" s="19" t="s">
        <v>122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80</v>
      </c>
      <c r="BK350" s="218">
        <f>ROUND(I350*H350,2)</f>
        <v>0</v>
      </c>
      <c r="BL350" s="19" t="s">
        <v>162</v>
      </c>
      <c r="BM350" s="217" t="s">
        <v>1108</v>
      </c>
    </row>
    <row r="351" s="2" customFormat="1">
      <c r="A351" s="40"/>
      <c r="B351" s="41"/>
      <c r="C351" s="42"/>
      <c r="D351" s="219" t="s">
        <v>132</v>
      </c>
      <c r="E351" s="42"/>
      <c r="F351" s="220" t="s">
        <v>1107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132</v>
      </c>
      <c r="AU351" s="19" t="s">
        <v>82</v>
      </c>
    </row>
    <row r="352" s="2" customFormat="1" ht="16.5" customHeight="1">
      <c r="A352" s="40"/>
      <c r="B352" s="41"/>
      <c r="C352" s="238" t="s">
        <v>1109</v>
      </c>
      <c r="D352" s="238" t="s">
        <v>206</v>
      </c>
      <c r="E352" s="239" t="s">
        <v>1110</v>
      </c>
      <c r="F352" s="240" t="s">
        <v>1111</v>
      </c>
      <c r="G352" s="241" t="s">
        <v>161</v>
      </c>
      <c r="H352" s="242">
        <v>1</v>
      </c>
      <c r="I352" s="243"/>
      <c r="J352" s="244">
        <f>ROUND(I352*H352,2)</f>
        <v>0</v>
      </c>
      <c r="K352" s="240" t="s">
        <v>349</v>
      </c>
      <c r="L352" s="245"/>
      <c r="M352" s="246" t="s">
        <v>19</v>
      </c>
      <c r="N352" s="247" t="s">
        <v>43</v>
      </c>
      <c r="O352" s="86"/>
      <c r="P352" s="215">
        <f>O352*H352</f>
        <v>0</v>
      </c>
      <c r="Q352" s="215">
        <v>0.00020000000000000001</v>
      </c>
      <c r="R352" s="215">
        <f>Q352*H352</f>
        <v>0.00020000000000000001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209</v>
      </c>
      <c r="AT352" s="217" t="s">
        <v>206</v>
      </c>
      <c r="AU352" s="217" t="s">
        <v>82</v>
      </c>
      <c r="AY352" s="19" t="s">
        <v>122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80</v>
      </c>
      <c r="BK352" s="218">
        <f>ROUND(I352*H352,2)</f>
        <v>0</v>
      </c>
      <c r="BL352" s="19" t="s">
        <v>162</v>
      </c>
      <c r="BM352" s="217" t="s">
        <v>1112</v>
      </c>
    </row>
    <row r="353" s="2" customFormat="1">
      <c r="A353" s="40"/>
      <c r="B353" s="41"/>
      <c r="C353" s="42"/>
      <c r="D353" s="219" t="s">
        <v>132</v>
      </c>
      <c r="E353" s="42"/>
      <c r="F353" s="220" t="s">
        <v>1111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132</v>
      </c>
      <c r="AU353" s="19" t="s">
        <v>82</v>
      </c>
    </row>
    <row r="354" s="2" customFormat="1" ht="24.15" customHeight="1">
      <c r="A354" s="40"/>
      <c r="B354" s="41"/>
      <c r="C354" s="238" t="s">
        <v>1113</v>
      </c>
      <c r="D354" s="238" t="s">
        <v>206</v>
      </c>
      <c r="E354" s="239" t="s">
        <v>1114</v>
      </c>
      <c r="F354" s="240" t="s">
        <v>1115</v>
      </c>
      <c r="G354" s="241" t="s">
        <v>161</v>
      </c>
      <c r="H354" s="242">
        <v>2</v>
      </c>
      <c r="I354" s="243"/>
      <c r="J354" s="244">
        <f>ROUND(I354*H354,2)</f>
        <v>0</v>
      </c>
      <c r="K354" s="240" t="s">
        <v>349</v>
      </c>
      <c r="L354" s="245"/>
      <c r="M354" s="246" t="s">
        <v>19</v>
      </c>
      <c r="N354" s="247" t="s">
        <v>43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209</v>
      </c>
      <c r="AT354" s="217" t="s">
        <v>206</v>
      </c>
      <c r="AU354" s="217" t="s">
        <v>82</v>
      </c>
      <c r="AY354" s="19" t="s">
        <v>122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80</v>
      </c>
      <c r="BK354" s="218">
        <f>ROUND(I354*H354,2)</f>
        <v>0</v>
      </c>
      <c r="BL354" s="19" t="s">
        <v>162</v>
      </c>
      <c r="BM354" s="217" t="s">
        <v>1116</v>
      </c>
    </row>
    <row r="355" s="2" customFormat="1">
      <c r="A355" s="40"/>
      <c r="B355" s="41"/>
      <c r="C355" s="42"/>
      <c r="D355" s="219" t="s">
        <v>132</v>
      </c>
      <c r="E355" s="42"/>
      <c r="F355" s="220" t="s">
        <v>1115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132</v>
      </c>
      <c r="AU355" s="19" t="s">
        <v>82</v>
      </c>
    </row>
    <row r="356" s="2" customFormat="1" ht="21.75" customHeight="1">
      <c r="A356" s="40"/>
      <c r="B356" s="41"/>
      <c r="C356" s="238" t="s">
        <v>1117</v>
      </c>
      <c r="D356" s="238" t="s">
        <v>206</v>
      </c>
      <c r="E356" s="239" t="s">
        <v>1118</v>
      </c>
      <c r="F356" s="240" t="s">
        <v>1119</v>
      </c>
      <c r="G356" s="241" t="s">
        <v>161</v>
      </c>
      <c r="H356" s="242">
        <v>5</v>
      </c>
      <c r="I356" s="243"/>
      <c r="J356" s="244">
        <f>ROUND(I356*H356,2)</f>
        <v>0</v>
      </c>
      <c r="K356" s="240" t="s">
        <v>349</v>
      </c>
      <c r="L356" s="245"/>
      <c r="M356" s="246" t="s">
        <v>19</v>
      </c>
      <c r="N356" s="247" t="s">
        <v>43</v>
      </c>
      <c r="O356" s="86"/>
      <c r="P356" s="215">
        <f>O356*H356</f>
        <v>0</v>
      </c>
      <c r="Q356" s="215">
        <v>0.00027999999999999998</v>
      </c>
      <c r="R356" s="215">
        <f>Q356*H356</f>
        <v>0.0013999999999999998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209</v>
      </c>
      <c r="AT356" s="217" t="s">
        <v>206</v>
      </c>
      <c r="AU356" s="217" t="s">
        <v>82</v>
      </c>
      <c r="AY356" s="19" t="s">
        <v>122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80</v>
      </c>
      <c r="BK356" s="218">
        <f>ROUND(I356*H356,2)</f>
        <v>0</v>
      </c>
      <c r="BL356" s="19" t="s">
        <v>162</v>
      </c>
      <c r="BM356" s="217" t="s">
        <v>1120</v>
      </c>
    </row>
    <row r="357" s="2" customFormat="1">
      <c r="A357" s="40"/>
      <c r="B357" s="41"/>
      <c r="C357" s="42"/>
      <c r="D357" s="219" t="s">
        <v>132</v>
      </c>
      <c r="E357" s="42"/>
      <c r="F357" s="220" t="s">
        <v>1119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132</v>
      </c>
      <c r="AU357" s="19" t="s">
        <v>82</v>
      </c>
    </row>
    <row r="358" s="2" customFormat="1" ht="16.5" customHeight="1">
      <c r="A358" s="40"/>
      <c r="B358" s="41"/>
      <c r="C358" s="238" t="s">
        <v>1121</v>
      </c>
      <c r="D358" s="238" t="s">
        <v>206</v>
      </c>
      <c r="E358" s="239" t="s">
        <v>1122</v>
      </c>
      <c r="F358" s="240" t="s">
        <v>1123</v>
      </c>
      <c r="G358" s="241" t="s">
        <v>161</v>
      </c>
      <c r="H358" s="242">
        <v>1</v>
      </c>
      <c r="I358" s="243"/>
      <c r="J358" s="244">
        <f>ROUND(I358*H358,2)</f>
        <v>0</v>
      </c>
      <c r="K358" s="240" t="s">
        <v>349</v>
      </c>
      <c r="L358" s="245"/>
      <c r="M358" s="246" t="s">
        <v>19</v>
      </c>
      <c r="N358" s="247" t="s">
        <v>43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209</v>
      </c>
      <c r="AT358" s="217" t="s">
        <v>206</v>
      </c>
      <c r="AU358" s="217" t="s">
        <v>82</v>
      </c>
      <c r="AY358" s="19" t="s">
        <v>122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80</v>
      </c>
      <c r="BK358" s="218">
        <f>ROUND(I358*H358,2)</f>
        <v>0</v>
      </c>
      <c r="BL358" s="19" t="s">
        <v>162</v>
      </c>
      <c r="BM358" s="217" t="s">
        <v>1124</v>
      </c>
    </row>
    <row r="359" s="2" customFormat="1">
      <c r="A359" s="40"/>
      <c r="B359" s="41"/>
      <c r="C359" s="42"/>
      <c r="D359" s="219" t="s">
        <v>132</v>
      </c>
      <c r="E359" s="42"/>
      <c r="F359" s="220" t="s">
        <v>1123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132</v>
      </c>
      <c r="AU359" s="19" t="s">
        <v>82</v>
      </c>
    </row>
    <row r="360" s="2" customFormat="1" ht="21.75" customHeight="1">
      <c r="A360" s="40"/>
      <c r="B360" s="41"/>
      <c r="C360" s="238" t="s">
        <v>1058</v>
      </c>
      <c r="D360" s="238" t="s">
        <v>206</v>
      </c>
      <c r="E360" s="239" t="s">
        <v>1125</v>
      </c>
      <c r="F360" s="240" t="s">
        <v>1126</v>
      </c>
      <c r="G360" s="241" t="s">
        <v>348</v>
      </c>
      <c r="H360" s="242">
        <v>1</v>
      </c>
      <c r="I360" s="243"/>
      <c r="J360" s="244">
        <f>ROUND(I360*H360,2)</f>
        <v>0</v>
      </c>
      <c r="K360" s="240" t="s">
        <v>349</v>
      </c>
      <c r="L360" s="245"/>
      <c r="M360" s="246" t="s">
        <v>19</v>
      </c>
      <c r="N360" s="247" t="s">
        <v>43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209</v>
      </c>
      <c r="AT360" s="217" t="s">
        <v>206</v>
      </c>
      <c r="AU360" s="217" t="s">
        <v>82</v>
      </c>
      <c r="AY360" s="19" t="s">
        <v>122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162</v>
      </c>
      <c r="BM360" s="217" t="s">
        <v>1127</v>
      </c>
    </row>
    <row r="361" s="2" customFormat="1">
      <c r="A361" s="40"/>
      <c r="B361" s="41"/>
      <c r="C361" s="42"/>
      <c r="D361" s="219" t="s">
        <v>132</v>
      </c>
      <c r="E361" s="42"/>
      <c r="F361" s="220" t="s">
        <v>1126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132</v>
      </c>
      <c r="AU361" s="19" t="s">
        <v>82</v>
      </c>
    </row>
    <row r="362" s="2" customFormat="1" ht="16.5" customHeight="1">
      <c r="A362" s="40"/>
      <c r="B362" s="41"/>
      <c r="C362" s="238" t="s">
        <v>1128</v>
      </c>
      <c r="D362" s="238" t="s">
        <v>206</v>
      </c>
      <c r="E362" s="239" t="s">
        <v>1129</v>
      </c>
      <c r="F362" s="240" t="s">
        <v>1130</v>
      </c>
      <c r="G362" s="241" t="s">
        <v>161</v>
      </c>
      <c r="H362" s="242">
        <v>1</v>
      </c>
      <c r="I362" s="243"/>
      <c r="J362" s="244">
        <f>ROUND(I362*H362,2)</f>
        <v>0</v>
      </c>
      <c r="K362" s="240" t="s">
        <v>349</v>
      </c>
      <c r="L362" s="245"/>
      <c r="M362" s="246" t="s">
        <v>19</v>
      </c>
      <c r="N362" s="247" t="s">
        <v>43</v>
      </c>
      <c r="O362" s="86"/>
      <c r="P362" s="215">
        <f>O362*H362</f>
        <v>0</v>
      </c>
      <c r="Q362" s="215">
        <v>0.00036999999999999999</v>
      </c>
      <c r="R362" s="215">
        <f>Q362*H362</f>
        <v>0.00036999999999999999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209</v>
      </c>
      <c r="AT362" s="217" t="s">
        <v>206</v>
      </c>
      <c r="AU362" s="217" t="s">
        <v>82</v>
      </c>
      <c r="AY362" s="19" t="s">
        <v>122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80</v>
      </c>
      <c r="BK362" s="218">
        <f>ROUND(I362*H362,2)</f>
        <v>0</v>
      </c>
      <c r="BL362" s="19" t="s">
        <v>162</v>
      </c>
      <c r="BM362" s="217" t="s">
        <v>1131</v>
      </c>
    </row>
    <row r="363" s="2" customFormat="1">
      <c r="A363" s="40"/>
      <c r="B363" s="41"/>
      <c r="C363" s="42"/>
      <c r="D363" s="219" t="s">
        <v>132</v>
      </c>
      <c r="E363" s="42"/>
      <c r="F363" s="220" t="s">
        <v>1130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132</v>
      </c>
      <c r="AU363" s="19" t="s">
        <v>82</v>
      </c>
    </row>
    <row r="364" s="2" customFormat="1" ht="24.15" customHeight="1">
      <c r="A364" s="40"/>
      <c r="B364" s="41"/>
      <c r="C364" s="238" t="s">
        <v>1132</v>
      </c>
      <c r="D364" s="238" t="s">
        <v>206</v>
      </c>
      <c r="E364" s="239" t="s">
        <v>1133</v>
      </c>
      <c r="F364" s="240" t="s">
        <v>1134</v>
      </c>
      <c r="G364" s="241" t="s">
        <v>161</v>
      </c>
      <c r="H364" s="242">
        <v>1</v>
      </c>
      <c r="I364" s="243"/>
      <c r="J364" s="244">
        <f>ROUND(I364*H364,2)</f>
        <v>0</v>
      </c>
      <c r="K364" s="240" t="s">
        <v>349</v>
      </c>
      <c r="L364" s="245"/>
      <c r="M364" s="246" t="s">
        <v>19</v>
      </c>
      <c r="N364" s="247" t="s">
        <v>43</v>
      </c>
      <c r="O364" s="86"/>
      <c r="P364" s="215">
        <f>O364*H364</f>
        <v>0</v>
      </c>
      <c r="Q364" s="215">
        <v>6.9999999999999994E-05</v>
      </c>
      <c r="R364" s="215">
        <f>Q364*H364</f>
        <v>6.9999999999999994E-05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209</v>
      </c>
      <c r="AT364" s="217" t="s">
        <v>206</v>
      </c>
      <c r="AU364" s="217" t="s">
        <v>82</v>
      </c>
      <c r="AY364" s="19" t="s">
        <v>122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80</v>
      </c>
      <c r="BK364" s="218">
        <f>ROUND(I364*H364,2)</f>
        <v>0</v>
      </c>
      <c r="BL364" s="19" t="s">
        <v>162</v>
      </c>
      <c r="BM364" s="217" t="s">
        <v>1135</v>
      </c>
    </row>
    <row r="365" s="2" customFormat="1">
      <c r="A365" s="40"/>
      <c r="B365" s="41"/>
      <c r="C365" s="42"/>
      <c r="D365" s="219" t="s">
        <v>132</v>
      </c>
      <c r="E365" s="42"/>
      <c r="F365" s="220" t="s">
        <v>1134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132</v>
      </c>
      <c r="AU365" s="19" t="s">
        <v>82</v>
      </c>
    </row>
    <row r="366" s="2" customFormat="1" ht="16.5" customHeight="1">
      <c r="A366" s="40"/>
      <c r="B366" s="41"/>
      <c r="C366" s="238" t="s">
        <v>1136</v>
      </c>
      <c r="D366" s="238" t="s">
        <v>206</v>
      </c>
      <c r="E366" s="239" t="s">
        <v>1137</v>
      </c>
      <c r="F366" s="240" t="s">
        <v>1138</v>
      </c>
      <c r="G366" s="241" t="s">
        <v>161</v>
      </c>
      <c r="H366" s="242">
        <v>1</v>
      </c>
      <c r="I366" s="243"/>
      <c r="J366" s="244">
        <f>ROUND(I366*H366,2)</f>
        <v>0</v>
      </c>
      <c r="K366" s="240" t="s">
        <v>349</v>
      </c>
      <c r="L366" s="245"/>
      <c r="M366" s="246" t="s">
        <v>19</v>
      </c>
      <c r="N366" s="247" t="s">
        <v>43</v>
      </c>
      <c r="O366" s="86"/>
      <c r="P366" s="215">
        <f>O366*H366</f>
        <v>0</v>
      </c>
      <c r="Q366" s="215">
        <v>0.00035</v>
      </c>
      <c r="R366" s="215">
        <f>Q366*H366</f>
        <v>0.00035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209</v>
      </c>
      <c r="AT366" s="217" t="s">
        <v>206</v>
      </c>
      <c r="AU366" s="217" t="s">
        <v>82</v>
      </c>
      <c r="AY366" s="19" t="s">
        <v>122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80</v>
      </c>
      <c r="BK366" s="218">
        <f>ROUND(I366*H366,2)</f>
        <v>0</v>
      </c>
      <c r="BL366" s="19" t="s">
        <v>162</v>
      </c>
      <c r="BM366" s="217" t="s">
        <v>1139</v>
      </c>
    </row>
    <row r="367" s="2" customFormat="1">
      <c r="A367" s="40"/>
      <c r="B367" s="41"/>
      <c r="C367" s="42"/>
      <c r="D367" s="219" t="s">
        <v>132</v>
      </c>
      <c r="E367" s="42"/>
      <c r="F367" s="220" t="s">
        <v>1138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132</v>
      </c>
      <c r="AU367" s="19" t="s">
        <v>82</v>
      </c>
    </row>
    <row r="368" s="2" customFormat="1" ht="16.5" customHeight="1">
      <c r="A368" s="40"/>
      <c r="B368" s="41"/>
      <c r="C368" s="238" t="s">
        <v>1140</v>
      </c>
      <c r="D368" s="238" t="s">
        <v>206</v>
      </c>
      <c r="E368" s="239" t="s">
        <v>1141</v>
      </c>
      <c r="F368" s="240" t="s">
        <v>1142</v>
      </c>
      <c r="G368" s="241" t="s">
        <v>161</v>
      </c>
      <c r="H368" s="242">
        <v>1</v>
      </c>
      <c r="I368" s="243"/>
      <c r="J368" s="244">
        <f>ROUND(I368*H368,2)</f>
        <v>0</v>
      </c>
      <c r="K368" s="240" t="s">
        <v>349</v>
      </c>
      <c r="L368" s="245"/>
      <c r="M368" s="246" t="s">
        <v>19</v>
      </c>
      <c r="N368" s="247" t="s">
        <v>43</v>
      </c>
      <c r="O368" s="86"/>
      <c r="P368" s="215">
        <f>O368*H368</f>
        <v>0</v>
      </c>
      <c r="Q368" s="215">
        <v>0.00013999999999999999</v>
      </c>
      <c r="R368" s="215">
        <f>Q368*H368</f>
        <v>0.00013999999999999999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209</v>
      </c>
      <c r="AT368" s="217" t="s">
        <v>206</v>
      </c>
      <c r="AU368" s="217" t="s">
        <v>82</v>
      </c>
      <c r="AY368" s="19" t="s">
        <v>122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162</v>
      </c>
      <c r="BM368" s="217" t="s">
        <v>1143</v>
      </c>
    </row>
    <row r="369" s="2" customFormat="1">
      <c r="A369" s="40"/>
      <c r="B369" s="41"/>
      <c r="C369" s="42"/>
      <c r="D369" s="219" t="s">
        <v>132</v>
      </c>
      <c r="E369" s="42"/>
      <c r="F369" s="220" t="s">
        <v>1142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132</v>
      </c>
      <c r="AU369" s="19" t="s">
        <v>82</v>
      </c>
    </row>
    <row r="370" s="2" customFormat="1" ht="24.15" customHeight="1">
      <c r="A370" s="40"/>
      <c r="B370" s="41"/>
      <c r="C370" s="206" t="s">
        <v>1144</v>
      </c>
      <c r="D370" s="206" t="s">
        <v>125</v>
      </c>
      <c r="E370" s="207" t="s">
        <v>1145</v>
      </c>
      <c r="F370" s="208" t="s">
        <v>1146</v>
      </c>
      <c r="G370" s="209" t="s">
        <v>194</v>
      </c>
      <c r="H370" s="237"/>
      <c r="I370" s="211"/>
      <c r="J370" s="212">
        <f>ROUND(I370*H370,2)</f>
        <v>0</v>
      </c>
      <c r="K370" s="208" t="s">
        <v>129</v>
      </c>
      <c r="L370" s="46"/>
      <c r="M370" s="213" t="s">
        <v>19</v>
      </c>
      <c r="N370" s="214" t="s">
        <v>43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162</v>
      </c>
      <c r="AT370" s="217" t="s">
        <v>125</v>
      </c>
      <c r="AU370" s="217" t="s">
        <v>82</v>
      </c>
      <c r="AY370" s="19" t="s">
        <v>122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80</v>
      </c>
      <c r="BK370" s="218">
        <f>ROUND(I370*H370,2)</f>
        <v>0</v>
      </c>
      <c r="BL370" s="19" t="s">
        <v>162</v>
      </c>
      <c r="BM370" s="217" t="s">
        <v>1147</v>
      </c>
    </row>
    <row r="371" s="2" customFormat="1">
      <c r="A371" s="40"/>
      <c r="B371" s="41"/>
      <c r="C371" s="42"/>
      <c r="D371" s="219" t="s">
        <v>132</v>
      </c>
      <c r="E371" s="42"/>
      <c r="F371" s="220" t="s">
        <v>1148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132</v>
      </c>
      <c r="AU371" s="19" t="s">
        <v>82</v>
      </c>
    </row>
    <row r="372" s="2" customFormat="1">
      <c r="A372" s="40"/>
      <c r="B372" s="41"/>
      <c r="C372" s="42"/>
      <c r="D372" s="224" t="s">
        <v>134</v>
      </c>
      <c r="E372" s="42"/>
      <c r="F372" s="225" t="s">
        <v>1149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134</v>
      </c>
      <c r="AU372" s="19" t="s">
        <v>82</v>
      </c>
    </row>
    <row r="373" s="12" customFormat="1" ht="22.8" customHeight="1">
      <c r="A373" s="12"/>
      <c r="B373" s="190"/>
      <c r="C373" s="191"/>
      <c r="D373" s="192" t="s">
        <v>71</v>
      </c>
      <c r="E373" s="204" t="s">
        <v>696</v>
      </c>
      <c r="F373" s="204" t="s">
        <v>697</v>
      </c>
      <c r="G373" s="191"/>
      <c r="H373" s="191"/>
      <c r="I373" s="194"/>
      <c r="J373" s="205">
        <f>BK373</f>
        <v>0</v>
      </c>
      <c r="K373" s="191"/>
      <c r="L373" s="196"/>
      <c r="M373" s="197"/>
      <c r="N373" s="198"/>
      <c r="O373" s="198"/>
      <c r="P373" s="199">
        <f>SUM(P374:P383)</f>
        <v>0</v>
      </c>
      <c r="Q373" s="198"/>
      <c r="R373" s="199">
        <f>SUM(R374:R383)</f>
        <v>0.017024999999999998</v>
      </c>
      <c r="S373" s="198"/>
      <c r="T373" s="200">
        <f>SUM(T374:T383)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1" t="s">
        <v>82</v>
      </c>
      <c r="AT373" s="202" t="s">
        <v>71</v>
      </c>
      <c r="AU373" s="202" t="s">
        <v>80</v>
      </c>
      <c r="AY373" s="201" t="s">
        <v>122</v>
      </c>
      <c r="BK373" s="203">
        <f>SUM(BK374:BK383)</f>
        <v>0</v>
      </c>
    </row>
    <row r="374" s="2" customFormat="1" ht="24.15" customHeight="1">
      <c r="A374" s="40"/>
      <c r="B374" s="41"/>
      <c r="C374" s="206" t="s">
        <v>1150</v>
      </c>
      <c r="D374" s="206" t="s">
        <v>125</v>
      </c>
      <c r="E374" s="207" t="s">
        <v>1151</v>
      </c>
      <c r="F374" s="208" t="s">
        <v>1152</v>
      </c>
      <c r="G374" s="209" t="s">
        <v>701</v>
      </c>
      <c r="H374" s="210">
        <v>15</v>
      </c>
      <c r="I374" s="211"/>
      <c r="J374" s="212">
        <f>ROUND(I374*H374,2)</f>
        <v>0</v>
      </c>
      <c r="K374" s="208" t="s">
        <v>129</v>
      </c>
      <c r="L374" s="46"/>
      <c r="M374" s="213" t="s">
        <v>19</v>
      </c>
      <c r="N374" s="214" t="s">
        <v>43</v>
      </c>
      <c r="O374" s="86"/>
      <c r="P374" s="215">
        <f>O374*H374</f>
        <v>0</v>
      </c>
      <c r="Q374" s="215">
        <v>6.9999999999999994E-05</v>
      </c>
      <c r="R374" s="215">
        <f>Q374*H374</f>
        <v>0.0010499999999999999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162</v>
      </c>
      <c r="AT374" s="217" t="s">
        <v>125</v>
      </c>
      <c r="AU374" s="217" t="s">
        <v>82</v>
      </c>
      <c r="AY374" s="19" t="s">
        <v>122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80</v>
      </c>
      <c r="BK374" s="218">
        <f>ROUND(I374*H374,2)</f>
        <v>0</v>
      </c>
      <c r="BL374" s="19" t="s">
        <v>162</v>
      </c>
      <c r="BM374" s="217" t="s">
        <v>1153</v>
      </c>
    </row>
    <row r="375" s="2" customFormat="1">
      <c r="A375" s="40"/>
      <c r="B375" s="41"/>
      <c r="C375" s="42"/>
      <c r="D375" s="219" t="s">
        <v>132</v>
      </c>
      <c r="E375" s="42"/>
      <c r="F375" s="220" t="s">
        <v>1154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132</v>
      </c>
      <c r="AU375" s="19" t="s">
        <v>82</v>
      </c>
    </row>
    <row r="376" s="2" customFormat="1">
      <c r="A376" s="40"/>
      <c r="B376" s="41"/>
      <c r="C376" s="42"/>
      <c r="D376" s="224" t="s">
        <v>134</v>
      </c>
      <c r="E376" s="42"/>
      <c r="F376" s="225" t="s">
        <v>1155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134</v>
      </c>
      <c r="AU376" s="19" t="s">
        <v>82</v>
      </c>
    </row>
    <row r="377" s="2" customFormat="1" ht="16.5" customHeight="1">
      <c r="A377" s="40"/>
      <c r="B377" s="41"/>
      <c r="C377" s="238" t="s">
        <v>1156</v>
      </c>
      <c r="D377" s="238" t="s">
        <v>206</v>
      </c>
      <c r="E377" s="239" t="s">
        <v>706</v>
      </c>
      <c r="F377" s="240" t="s">
        <v>707</v>
      </c>
      <c r="G377" s="241" t="s">
        <v>701</v>
      </c>
      <c r="H377" s="242">
        <v>15</v>
      </c>
      <c r="I377" s="243"/>
      <c r="J377" s="244">
        <f>ROUND(I377*H377,2)</f>
        <v>0</v>
      </c>
      <c r="K377" s="240" t="s">
        <v>349</v>
      </c>
      <c r="L377" s="245"/>
      <c r="M377" s="246" t="s">
        <v>19</v>
      </c>
      <c r="N377" s="247" t="s">
        <v>43</v>
      </c>
      <c r="O377" s="86"/>
      <c r="P377" s="215">
        <f>O377*H377</f>
        <v>0</v>
      </c>
      <c r="Q377" s="215">
        <v>0.001</v>
      </c>
      <c r="R377" s="215">
        <f>Q377*H377</f>
        <v>0.014999999999999999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209</v>
      </c>
      <c r="AT377" s="217" t="s">
        <v>206</v>
      </c>
      <c r="AU377" s="217" t="s">
        <v>82</v>
      </c>
      <c r="AY377" s="19" t="s">
        <v>122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80</v>
      </c>
      <c r="BK377" s="218">
        <f>ROUND(I377*H377,2)</f>
        <v>0</v>
      </c>
      <c r="BL377" s="19" t="s">
        <v>162</v>
      </c>
      <c r="BM377" s="217" t="s">
        <v>1157</v>
      </c>
    </row>
    <row r="378" s="2" customFormat="1">
      <c r="A378" s="40"/>
      <c r="B378" s="41"/>
      <c r="C378" s="42"/>
      <c r="D378" s="219" t="s">
        <v>132</v>
      </c>
      <c r="E378" s="42"/>
      <c r="F378" s="220" t="s">
        <v>707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132</v>
      </c>
      <c r="AU378" s="19" t="s">
        <v>82</v>
      </c>
    </row>
    <row r="379" s="2" customFormat="1" ht="24.15" customHeight="1">
      <c r="A379" s="40"/>
      <c r="B379" s="41"/>
      <c r="C379" s="238" t="s">
        <v>1158</v>
      </c>
      <c r="D379" s="238" t="s">
        <v>206</v>
      </c>
      <c r="E379" s="239" t="s">
        <v>1159</v>
      </c>
      <c r="F379" s="240" t="s">
        <v>1160</v>
      </c>
      <c r="G379" s="241" t="s">
        <v>741</v>
      </c>
      <c r="H379" s="242">
        <v>0.5</v>
      </c>
      <c r="I379" s="243"/>
      <c r="J379" s="244">
        <f>ROUND(I379*H379,2)</f>
        <v>0</v>
      </c>
      <c r="K379" s="240" t="s">
        <v>129</v>
      </c>
      <c r="L379" s="245"/>
      <c r="M379" s="246" t="s">
        <v>19</v>
      </c>
      <c r="N379" s="247" t="s">
        <v>43</v>
      </c>
      <c r="O379" s="86"/>
      <c r="P379" s="215">
        <f>O379*H379</f>
        <v>0</v>
      </c>
      <c r="Q379" s="215">
        <v>0.0019499999999999999</v>
      </c>
      <c r="R379" s="215">
        <f>Q379*H379</f>
        <v>0.00097499999999999996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209</v>
      </c>
      <c r="AT379" s="217" t="s">
        <v>206</v>
      </c>
      <c r="AU379" s="217" t="s">
        <v>82</v>
      </c>
      <c r="AY379" s="19" t="s">
        <v>122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80</v>
      </c>
      <c r="BK379" s="218">
        <f>ROUND(I379*H379,2)</f>
        <v>0</v>
      </c>
      <c r="BL379" s="19" t="s">
        <v>162</v>
      </c>
      <c r="BM379" s="217" t="s">
        <v>1161</v>
      </c>
    </row>
    <row r="380" s="2" customFormat="1">
      <c r="A380" s="40"/>
      <c r="B380" s="41"/>
      <c r="C380" s="42"/>
      <c r="D380" s="219" t="s">
        <v>132</v>
      </c>
      <c r="E380" s="42"/>
      <c r="F380" s="220" t="s">
        <v>1160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132</v>
      </c>
      <c r="AU380" s="19" t="s">
        <v>82</v>
      </c>
    </row>
    <row r="381" s="2" customFormat="1" ht="24.15" customHeight="1">
      <c r="A381" s="40"/>
      <c r="B381" s="41"/>
      <c r="C381" s="206" t="s">
        <v>1162</v>
      </c>
      <c r="D381" s="206" t="s">
        <v>125</v>
      </c>
      <c r="E381" s="207" t="s">
        <v>710</v>
      </c>
      <c r="F381" s="208" t="s">
        <v>711</v>
      </c>
      <c r="G381" s="209" t="s">
        <v>194</v>
      </c>
      <c r="H381" s="237"/>
      <c r="I381" s="211"/>
      <c r="J381" s="212">
        <f>ROUND(I381*H381,2)</f>
        <v>0</v>
      </c>
      <c r="K381" s="208" t="s">
        <v>129</v>
      </c>
      <c r="L381" s="46"/>
      <c r="M381" s="213" t="s">
        <v>19</v>
      </c>
      <c r="N381" s="214" t="s">
        <v>43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162</v>
      </c>
      <c r="AT381" s="217" t="s">
        <v>125</v>
      </c>
      <c r="AU381" s="217" t="s">
        <v>82</v>
      </c>
      <c r="AY381" s="19" t="s">
        <v>122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80</v>
      </c>
      <c r="BK381" s="218">
        <f>ROUND(I381*H381,2)</f>
        <v>0</v>
      </c>
      <c r="BL381" s="19" t="s">
        <v>162</v>
      </c>
      <c r="BM381" s="217" t="s">
        <v>1163</v>
      </c>
    </row>
    <row r="382" s="2" customFormat="1">
      <c r="A382" s="40"/>
      <c r="B382" s="41"/>
      <c r="C382" s="42"/>
      <c r="D382" s="219" t="s">
        <v>132</v>
      </c>
      <c r="E382" s="42"/>
      <c r="F382" s="220" t="s">
        <v>713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132</v>
      </c>
      <c r="AU382" s="19" t="s">
        <v>82</v>
      </c>
    </row>
    <row r="383" s="2" customFormat="1">
      <c r="A383" s="40"/>
      <c r="B383" s="41"/>
      <c r="C383" s="42"/>
      <c r="D383" s="224" t="s">
        <v>134</v>
      </c>
      <c r="E383" s="42"/>
      <c r="F383" s="225" t="s">
        <v>714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134</v>
      </c>
      <c r="AU383" s="19" t="s">
        <v>82</v>
      </c>
    </row>
    <row r="384" s="12" customFormat="1" ht="25.92" customHeight="1">
      <c r="A384" s="12"/>
      <c r="B384" s="190"/>
      <c r="C384" s="191"/>
      <c r="D384" s="192" t="s">
        <v>71</v>
      </c>
      <c r="E384" s="193" t="s">
        <v>206</v>
      </c>
      <c r="F384" s="193" t="s">
        <v>1164</v>
      </c>
      <c r="G384" s="191"/>
      <c r="H384" s="191"/>
      <c r="I384" s="194"/>
      <c r="J384" s="195">
        <f>BK384</f>
        <v>0</v>
      </c>
      <c r="K384" s="191"/>
      <c r="L384" s="196"/>
      <c r="M384" s="197"/>
      <c r="N384" s="198"/>
      <c r="O384" s="198"/>
      <c r="P384" s="199">
        <f>P385</f>
        <v>0</v>
      </c>
      <c r="Q384" s="198"/>
      <c r="R384" s="199">
        <f>R385</f>
        <v>0</v>
      </c>
      <c r="S384" s="198"/>
      <c r="T384" s="200">
        <f>T385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1" t="s">
        <v>141</v>
      </c>
      <c r="AT384" s="202" t="s">
        <v>71</v>
      </c>
      <c r="AU384" s="202" t="s">
        <v>72</v>
      </c>
      <c r="AY384" s="201" t="s">
        <v>122</v>
      </c>
      <c r="BK384" s="203">
        <f>BK385</f>
        <v>0</v>
      </c>
    </row>
    <row r="385" s="12" customFormat="1" ht="22.8" customHeight="1">
      <c r="A385" s="12"/>
      <c r="B385" s="190"/>
      <c r="C385" s="191"/>
      <c r="D385" s="192" t="s">
        <v>71</v>
      </c>
      <c r="E385" s="204" t="s">
        <v>1165</v>
      </c>
      <c r="F385" s="204" t="s">
        <v>1166</v>
      </c>
      <c r="G385" s="191"/>
      <c r="H385" s="191"/>
      <c r="I385" s="194"/>
      <c r="J385" s="205">
        <f>BK385</f>
        <v>0</v>
      </c>
      <c r="K385" s="191"/>
      <c r="L385" s="196"/>
      <c r="M385" s="197"/>
      <c r="N385" s="198"/>
      <c r="O385" s="198"/>
      <c r="P385" s="199">
        <f>SUM(P386:P390)</f>
        <v>0</v>
      </c>
      <c r="Q385" s="198"/>
      <c r="R385" s="199">
        <f>SUM(R386:R390)</f>
        <v>0</v>
      </c>
      <c r="S385" s="198"/>
      <c r="T385" s="200">
        <f>SUM(T386:T390)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1" t="s">
        <v>141</v>
      </c>
      <c r="AT385" s="202" t="s">
        <v>71</v>
      </c>
      <c r="AU385" s="202" t="s">
        <v>80</v>
      </c>
      <c r="AY385" s="201" t="s">
        <v>122</v>
      </c>
      <c r="BK385" s="203">
        <f>SUM(BK386:BK390)</f>
        <v>0</v>
      </c>
    </row>
    <row r="386" s="2" customFormat="1" ht="24.15" customHeight="1">
      <c r="A386" s="40"/>
      <c r="B386" s="41"/>
      <c r="C386" s="206" t="s">
        <v>1167</v>
      </c>
      <c r="D386" s="206" t="s">
        <v>125</v>
      </c>
      <c r="E386" s="207" t="s">
        <v>1168</v>
      </c>
      <c r="F386" s="208" t="s">
        <v>1169</v>
      </c>
      <c r="G386" s="209" t="s">
        <v>161</v>
      </c>
      <c r="H386" s="210">
        <v>1</v>
      </c>
      <c r="I386" s="211"/>
      <c r="J386" s="212">
        <f>ROUND(I386*H386,2)</f>
        <v>0</v>
      </c>
      <c r="K386" s="208" t="s">
        <v>129</v>
      </c>
      <c r="L386" s="46"/>
      <c r="M386" s="213" t="s">
        <v>19</v>
      </c>
      <c r="N386" s="214" t="s">
        <v>43</v>
      </c>
      <c r="O386" s="86"/>
      <c r="P386" s="215">
        <f>O386*H386</f>
        <v>0</v>
      </c>
      <c r="Q386" s="215">
        <v>0</v>
      </c>
      <c r="R386" s="215">
        <f>Q386*H386</f>
        <v>0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698</v>
      </c>
      <c r="AT386" s="217" t="s">
        <v>125</v>
      </c>
      <c r="AU386" s="217" t="s">
        <v>82</v>
      </c>
      <c r="AY386" s="19" t="s">
        <v>122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80</v>
      </c>
      <c r="BK386" s="218">
        <f>ROUND(I386*H386,2)</f>
        <v>0</v>
      </c>
      <c r="BL386" s="19" t="s">
        <v>698</v>
      </c>
      <c r="BM386" s="217" t="s">
        <v>1170</v>
      </c>
    </row>
    <row r="387" s="2" customFormat="1">
      <c r="A387" s="40"/>
      <c r="B387" s="41"/>
      <c r="C387" s="42"/>
      <c r="D387" s="219" t="s">
        <v>132</v>
      </c>
      <c r="E387" s="42"/>
      <c r="F387" s="220" t="s">
        <v>1171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132</v>
      </c>
      <c r="AU387" s="19" t="s">
        <v>82</v>
      </c>
    </row>
    <row r="388" s="2" customFormat="1">
      <c r="A388" s="40"/>
      <c r="B388" s="41"/>
      <c r="C388" s="42"/>
      <c r="D388" s="224" t="s">
        <v>134</v>
      </c>
      <c r="E388" s="42"/>
      <c r="F388" s="225" t="s">
        <v>1172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134</v>
      </c>
      <c r="AU388" s="19" t="s">
        <v>82</v>
      </c>
    </row>
    <row r="389" s="2" customFormat="1" ht="16.5" customHeight="1">
      <c r="A389" s="40"/>
      <c r="B389" s="41"/>
      <c r="C389" s="238" t="s">
        <v>1173</v>
      </c>
      <c r="D389" s="238" t="s">
        <v>206</v>
      </c>
      <c r="E389" s="239" t="s">
        <v>1174</v>
      </c>
      <c r="F389" s="240" t="s">
        <v>1175</v>
      </c>
      <c r="G389" s="241" t="s">
        <v>161</v>
      </c>
      <c r="H389" s="242">
        <v>1</v>
      </c>
      <c r="I389" s="243"/>
      <c r="J389" s="244">
        <f>ROUND(I389*H389,2)</f>
        <v>0</v>
      </c>
      <c r="K389" s="240" t="s">
        <v>349</v>
      </c>
      <c r="L389" s="245"/>
      <c r="M389" s="246" t="s">
        <v>19</v>
      </c>
      <c r="N389" s="247" t="s">
        <v>43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1176</v>
      </c>
      <c r="AT389" s="217" t="s">
        <v>206</v>
      </c>
      <c r="AU389" s="217" t="s">
        <v>82</v>
      </c>
      <c r="AY389" s="19" t="s">
        <v>122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80</v>
      </c>
      <c r="BK389" s="218">
        <f>ROUND(I389*H389,2)</f>
        <v>0</v>
      </c>
      <c r="BL389" s="19" t="s">
        <v>1176</v>
      </c>
      <c r="BM389" s="217" t="s">
        <v>1177</v>
      </c>
    </row>
    <row r="390" s="2" customFormat="1">
      <c r="A390" s="40"/>
      <c r="B390" s="41"/>
      <c r="C390" s="42"/>
      <c r="D390" s="219" t="s">
        <v>132</v>
      </c>
      <c r="E390" s="42"/>
      <c r="F390" s="220" t="s">
        <v>1175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132</v>
      </c>
      <c r="AU390" s="19" t="s">
        <v>82</v>
      </c>
    </row>
    <row r="391" s="12" customFormat="1" ht="25.92" customHeight="1">
      <c r="A391" s="12"/>
      <c r="B391" s="190"/>
      <c r="C391" s="191"/>
      <c r="D391" s="192" t="s">
        <v>71</v>
      </c>
      <c r="E391" s="193" t="s">
        <v>357</v>
      </c>
      <c r="F391" s="193" t="s">
        <v>358</v>
      </c>
      <c r="G391" s="191"/>
      <c r="H391" s="191"/>
      <c r="I391" s="194"/>
      <c r="J391" s="195">
        <f>BK391</f>
        <v>0</v>
      </c>
      <c r="K391" s="191"/>
      <c r="L391" s="196"/>
      <c r="M391" s="197"/>
      <c r="N391" s="198"/>
      <c r="O391" s="198"/>
      <c r="P391" s="199">
        <f>SUM(P392:P404)</f>
        <v>0</v>
      </c>
      <c r="Q391" s="198"/>
      <c r="R391" s="199">
        <f>SUM(R392:R404)</f>
        <v>0</v>
      </c>
      <c r="S391" s="198"/>
      <c r="T391" s="200">
        <f>SUM(T392:T404)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1" t="s">
        <v>130</v>
      </c>
      <c r="AT391" s="202" t="s">
        <v>71</v>
      </c>
      <c r="AU391" s="202" t="s">
        <v>72</v>
      </c>
      <c r="AY391" s="201" t="s">
        <v>122</v>
      </c>
      <c r="BK391" s="203">
        <f>SUM(BK392:BK404)</f>
        <v>0</v>
      </c>
    </row>
    <row r="392" s="2" customFormat="1" ht="24.15" customHeight="1">
      <c r="A392" s="40"/>
      <c r="B392" s="41"/>
      <c r="C392" s="206" t="s">
        <v>1178</v>
      </c>
      <c r="D392" s="206" t="s">
        <v>125</v>
      </c>
      <c r="E392" s="207" t="s">
        <v>1179</v>
      </c>
      <c r="F392" s="208" t="s">
        <v>1180</v>
      </c>
      <c r="G392" s="209" t="s">
        <v>362</v>
      </c>
      <c r="H392" s="210">
        <v>52</v>
      </c>
      <c r="I392" s="211"/>
      <c r="J392" s="212">
        <f>ROUND(I392*H392,2)</f>
        <v>0</v>
      </c>
      <c r="K392" s="208" t="s">
        <v>129</v>
      </c>
      <c r="L392" s="46"/>
      <c r="M392" s="213" t="s">
        <v>19</v>
      </c>
      <c r="N392" s="214" t="s">
        <v>43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363</v>
      </c>
      <c r="AT392" s="217" t="s">
        <v>125</v>
      </c>
      <c r="AU392" s="217" t="s">
        <v>80</v>
      </c>
      <c r="AY392" s="19" t="s">
        <v>122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80</v>
      </c>
      <c r="BK392" s="218">
        <f>ROUND(I392*H392,2)</f>
        <v>0</v>
      </c>
      <c r="BL392" s="19" t="s">
        <v>363</v>
      </c>
      <c r="BM392" s="217" t="s">
        <v>1181</v>
      </c>
    </row>
    <row r="393" s="2" customFormat="1">
      <c r="A393" s="40"/>
      <c r="B393" s="41"/>
      <c r="C393" s="42"/>
      <c r="D393" s="219" t="s">
        <v>132</v>
      </c>
      <c r="E393" s="42"/>
      <c r="F393" s="220" t="s">
        <v>1182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132</v>
      </c>
      <c r="AU393" s="19" t="s">
        <v>80</v>
      </c>
    </row>
    <row r="394" s="2" customFormat="1">
      <c r="A394" s="40"/>
      <c r="B394" s="41"/>
      <c r="C394" s="42"/>
      <c r="D394" s="224" t="s">
        <v>134</v>
      </c>
      <c r="E394" s="42"/>
      <c r="F394" s="225" t="s">
        <v>1183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134</v>
      </c>
      <c r="AU394" s="19" t="s">
        <v>80</v>
      </c>
    </row>
    <row r="395" s="14" customFormat="1">
      <c r="A395" s="14"/>
      <c r="B395" s="248"/>
      <c r="C395" s="249"/>
      <c r="D395" s="219" t="s">
        <v>147</v>
      </c>
      <c r="E395" s="250" t="s">
        <v>19</v>
      </c>
      <c r="F395" s="251" t="s">
        <v>1184</v>
      </c>
      <c r="G395" s="249"/>
      <c r="H395" s="250" t="s">
        <v>19</v>
      </c>
      <c r="I395" s="252"/>
      <c r="J395" s="249"/>
      <c r="K395" s="249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147</v>
      </c>
      <c r="AU395" s="257" t="s">
        <v>80</v>
      </c>
      <c r="AV395" s="14" t="s">
        <v>80</v>
      </c>
      <c r="AW395" s="14" t="s">
        <v>33</v>
      </c>
      <c r="AX395" s="14" t="s">
        <v>72</v>
      </c>
      <c r="AY395" s="257" t="s">
        <v>122</v>
      </c>
    </row>
    <row r="396" s="13" customFormat="1">
      <c r="A396" s="13"/>
      <c r="B396" s="226"/>
      <c r="C396" s="227"/>
      <c r="D396" s="219" t="s">
        <v>147</v>
      </c>
      <c r="E396" s="228" t="s">
        <v>19</v>
      </c>
      <c r="F396" s="229" t="s">
        <v>616</v>
      </c>
      <c r="G396" s="227"/>
      <c r="H396" s="230">
        <v>50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147</v>
      </c>
      <c r="AU396" s="236" t="s">
        <v>80</v>
      </c>
      <c r="AV396" s="13" t="s">
        <v>82</v>
      </c>
      <c r="AW396" s="13" t="s">
        <v>33</v>
      </c>
      <c r="AX396" s="13" t="s">
        <v>72</v>
      </c>
      <c r="AY396" s="236" t="s">
        <v>122</v>
      </c>
    </row>
    <row r="397" s="14" customFormat="1">
      <c r="A397" s="14"/>
      <c r="B397" s="248"/>
      <c r="C397" s="249"/>
      <c r="D397" s="219" t="s">
        <v>147</v>
      </c>
      <c r="E397" s="250" t="s">
        <v>19</v>
      </c>
      <c r="F397" s="251" t="s">
        <v>1185</v>
      </c>
      <c r="G397" s="249"/>
      <c r="H397" s="250" t="s">
        <v>19</v>
      </c>
      <c r="I397" s="252"/>
      <c r="J397" s="249"/>
      <c r="K397" s="249"/>
      <c r="L397" s="253"/>
      <c r="M397" s="254"/>
      <c r="N397" s="255"/>
      <c r="O397" s="255"/>
      <c r="P397" s="255"/>
      <c r="Q397" s="255"/>
      <c r="R397" s="255"/>
      <c r="S397" s="255"/>
      <c r="T397" s="25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147</v>
      </c>
      <c r="AU397" s="257" t="s">
        <v>80</v>
      </c>
      <c r="AV397" s="14" t="s">
        <v>80</v>
      </c>
      <c r="AW397" s="14" t="s">
        <v>33</v>
      </c>
      <c r="AX397" s="14" t="s">
        <v>72</v>
      </c>
      <c r="AY397" s="257" t="s">
        <v>122</v>
      </c>
    </row>
    <row r="398" s="13" customFormat="1">
      <c r="A398" s="13"/>
      <c r="B398" s="226"/>
      <c r="C398" s="227"/>
      <c r="D398" s="219" t="s">
        <v>147</v>
      </c>
      <c r="E398" s="228" t="s">
        <v>19</v>
      </c>
      <c r="F398" s="229" t="s">
        <v>82</v>
      </c>
      <c r="G398" s="227"/>
      <c r="H398" s="230">
        <v>2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147</v>
      </c>
      <c r="AU398" s="236" t="s">
        <v>80</v>
      </c>
      <c r="AV398" s="13" t="s">
        <v>82</v>
      </c>
      <c r="AW398" s="13" t="s">
        <v>33</v>
      </c>
      <c r="AX398" s="13" t="s">
        <v>72</v>
      </c>
      <c r="AY398" s="236" t="s">
        <v>122</v>
      </c>
    </row>
    <row r="399" s="15" customFormat="1">
      <c r="A399" s="15"/>
      <c r="B399" s="261"/>
      <c r="C399" s="262"/>
      <c r="D399" s="219" t="s">
        <v>147</v>
      </c>
      <c r="E399" s="263" t="s">
        <v>19</v>
      </c>
      <c r="F399" s="264" t="s">
        <v>412</v>
      </c>
      <c r="G399" s="262"/>
      <c r="H399" s="265">
        <v>52</v>
      </c>
      <c r="I399" s="266"/>
      <c r="J399" s="262"/>
      <c r="K399" s="262"/>
      <c r="L399" s="267"/>
      <c r="M399" s="268"/>
      <c r="N399" s="269"/>
      <c r="O399" s="269"/>
      <c r="P399" s="269"/>
      <c r="Q399" s="269"/>
      <c r="R399" s="269"/>
      <c r="S399" s="269"/>
      <c r="T399" s="270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1" t="s">
        <v>147</v>
      </c>
      <c r="AU399" s="271" t="s">
        <v>80</v>
      </c>
      <c r="AV399" s="15" t="s">
        <v>130</v>
      </c>
      <c r="AW399" s="15" t="s">
        <v>33</v>
      </c>
      <c r="AX399" s="15" t="s">
        <v>80</v>
      </c>
      <c r="AY399" s="271" t="s">
        <v>122</v>
      </c>
    </row>
    <row r="400" s="2" customFormat="1" ht="16.5" customHeight="1">
      <c r="A400" s="40"/>
      <c r="B400" s="41"/>
      <c r="C400" s="206" t="s">
        <v>1186</v>
      </c>
      <c r="D400" s="206" t="s">
        <v>125</v>
      </c>
      <c r="E400" s="207" t="s">
        <v>369</v>
      </c>
      <c r="F400" s="208" t="s">
        <v>370</v>
      </c>
      <c r="G400" s="209" t="s">
        <v>362</v>
      </c>
      <c r="H400" s="210">
        <v>10</v>
      </c>
      <c r="I400" s="211"/>
      <c r="J400" s="212">
        <f>ROUND(I400*H400,2)</f>
        <v>0</v>
      </c>
      <c r="K400" s="208" t="s">
        <v>129</v>
      </c>
      <c r="L400" s="46"/>
      <c r="M400" s="213" t="s">
        <v>19</v>
      </c>
      <c r="N400" s="214" t="s">
        <v>43</v>
      </c>
      <c r="O400" s="86"/>
      <c r="P400" s="215">
        <f>O400*H400</f>
        <v>0</v>
      </c>
      <c r="Q400" s="215">
        <v>0</v>
      </c>
      <c r="R400" s="215">
        <f>Q400*H400</f>
        <v>0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363</v>
      </c>
      <c r="AT400" s="217" t="s">
        <v>125</v>
      </c>
      <c r="AU400" s="217" t="s">
        <v>80</v>
      </c>
      <c r="AY400" s="19" t="s">
        <v>122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80</v>
      </c>
      <c r="BK400" s="218">
        <f>ROUND(I400*H400,2)</f>
        <v>0</v>
      </c>
      <c r="BL400" s="19" t="s">
        <v>363</v>
      </c>
      <c r="BM400" s="217" t="s">
        <v>1187</v>
      </c>
    </row>
    <row r="401" s="2" customFormat="1">
      <c r="A401" s="40"/>
      <c r="B401" s="41"/>
      <c r="C401" s="42"/>
      <c r="D401" s="219" t="s">
        <v>132</v>
      </c>
      <c r="E401" s="42"/>
      <c r="F401" s="220" t="s">
        <v>372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132</v>
      </c>
      <c r="AU401" s="19" t="s">
        <v>80</v>
      </c>
    </row>
    <row r="402" s="2" customFormat="1">
      <c r="A402" s="40"/>
      <c r="B402" s="41"/>
      <c r="C402" s="42"/>
      <c r="D402" s="224" t="s">
        <v>134</v>
      </c>
      <c r="E402" s="42"/>
      <c r="F402" s="225" t="s">
        <v>373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134</v>
      </c>
      <c r="AU402" s="19" t="s">
        <v>80</v>
      </c>
    </row>
    <row r="403" s="14" customFormat="1">
      <c r="A403" s="14"/>
      <c r="B403" s="248"/>
      <c r="C403" s="249"/>
      <c r="D403" s="219" t="s">
        <v>147</v>
      </c>
      <c r="E403" s="250" t="s">
        <v>19</v>
      </c>
      <c r="F403" s="251" t="s">
        <v>1188</v>
      </c>
      <c r="G403" s="249"/>
      <c r="H403" s="250" t="s">
        <v>19</v>
      </c>
      <c r="I403" s="252"/>
      <c r="J403" s="249"/>
      <c r="K403" s="249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147</v>
      </c>
      <c r="AU403" s="257" t="s">
        <v>80</v>
      </c>
      <c r="AV403" s="14" t="s">
        <v>80</v>
      </c>
      <c r="AW403" s="14" t="s">
        <v>33</v>
      </c>
      <c r="AX403" s="14" t="s">
        <v>72</v>
      </c>
      <c r="AY403" s="257" t="s">
        <v>122</v>
      </c>
    </row>
    <row r="404" s="13" customFormat="1">
      <c r="A404" s="13"/>
      <c r="B404" s="226"/>
      <c r="C404" s="227"/>
      <c r="D404" s="219" t="s">
        <v>147</v>
      </c>
      <c r="E404" s="228" t="s">
        <v>19</v>
      </c>
      <c r="F404" s="229" t="s">
        <v>191</v>
      </c>
      <c r="G404" s="227"/>
      <c r="H404" s="230">
        <v>10</v>
      </c>
      <c r="I404" s="231"/>
      <c r="J404" s="227"/>
      <c r="K404" s="227"/>
      <c r="L404" s="232"/>
      <c r="M404" s="258"/>
      <c r="N404" s="259"/>
      <c r="O404" s="259"/>
      <c r="P404" s="259"/>
      <c r="Q404" s="259"/>
      <c r="R404" s="259"/>
      <c r="S404" s="259"/>
      <c r="T404" s="26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147</v>
      </c>
      <c r="AU404" s="236" t="s">
        <v>80</v>
      </c>
      <c r="AV404" s="13" t="s">
        <v>82</v>
      </c>
      <c r="AW404" s="13" t="s">
        <v>33</v>
      </c>
      <c r="AX404" s="13" t="s">
        <v>80</v>
      </c>
      <c r="AY404" s="236" t="s">
        <v>122</v>
      </c>
    </row>
    <row r="405" s="2" customFormat="1" ht="6.96" customHeight="1">
      <c r="A405" s="40"/>
      <c r="B405" s="61"/>
      <c r="C405" s="62"/>
      <c r="D405" s="62"/>
      <c r="E405" s="62"/>
      <c r="F405" s="62"/>
      <c r="G405" s="62"/>
      <c r="H405" s="62"/>
      <c r="I405" s="62"/>
      <c r="J405" s="62"/>
      <c r="K405" s="62"/>
      <c r="L405" s="46"/>
      <c r="M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</row>
  </sheetData>
  <sheetProtection sheet="1" autoFilter="0" formatColumns="0" formatRows="0" objects="1" scenarios="1" spinCount="100000" saltValue="DD10OGfmfdWywq9vk/7wkjPbRsQBnHTHDKfW9T2tuoa3qGI4XESHlmJoWh+W7gr7Mz5K+cOL2CIbCZ2CHeMW3w==" hashValue="HV4XFp6g0TW5z9Emk5qzc8Vlx/IgoO4G4ullrao4blCOiG82MIgliwG2+7G0YYj5PC2FpbmVNNaTNhGgg7Og8A==" algorithmName="SHA-512" password="CC35"/>
  <autoFilter ref="C89:K40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2/953991111"/>
    <hyperlink ref="F100" r:id="rId2" display="https://podminky.urs.cz/item/CS_URS_2025_02/971035381"/>
    <hyperlink ref="F103" r:id="rId3" display="https://podminky.urs.cz/item/CS_URS_2025_02/971035431"/>
    <hyperlink ref="F106" r:id="rId4" display="https://podminky.urs.cz/item/CS_URS_2025_02/974031153"/>
    <hyperlink ref="F112" r:id="rId5" display="https://podminky.urs.cz/item/CS_URS_2025_02/997013211"/>
    <hyperlink ref="F115" r:id="rId6" display="https://podminky.urs.cz/item/CS_URS_2025_02/997013501"/>
    <hyperlink ref="F118" r:id="rId7" display="https://podminky.urs.cz/item/CS_URS_2025_02/997013509"/>
    <hyperlink ref="F122" r:id="rId8" display="https://podminky.urs.cz/item/CS_URS_2025_02/997013635"/>
    <hyperlink ref="F131" r:id="rId9" display="https://podminky.urs.cz/item/CS_URS_2025_02/998734311"/>
    <hyperlink ref="F135" r:id="rId10" display="https://podminky.urs.cz/item/CS_URS_2025_02/741110041"/>
    <hyperlink ref="F142" r:id="rId11" display="https://podminky.urs.cz/item/CS_URS_2025_02/741113801"/>
    <hyperlink ref="F145" r:id="rId12" display="https://podminky.urs.cz/item/CS_URS_2025_02/741120101"/>
    <hyperlink ref="F152" r:id="rId13" display="https://podminky.urs.cz/item/CS_URS_2025_02/741120401"/>
    <hyperlink ref="F169" r:id="rId14" display="https://podminky.urs.cz/item/CS_URS_2025_02/741122201"/>
    <hyperlink ref="F176" r:id="rId15" display="https://podminky.urs.cz/item/CS_URS_2025_02/741122211"/>
    <hyperlink ref="F183" r:id="rId16" display="https://podminky.urs.cz/item/CS_URS_2025_02/741122231"/>
    <hyperlink ref="F190" r:id="rId17" display="https://podminky.urs.cz/item/CS_URS_2025_02/741123811"/>
    <hyperlink ref="F193" r:id="rId18" display="https://podminky.urs.cz/item/CS_URS_2025_02/741124733"/>
    <hyperlink ref="F210" r:id="rId19" display="https://podminky.urs.cz/item/CS_URS_2025_02/741130001"/>
    <hyperlink ref="F214" r:id="rId20" display="https://podminky.urs.cz/item/CS_URS_2025_02/741136361"/>
    <hyperlink ref="F219" r:id="rId21" display="https://podminky.urs.cz/item/CS_URS_2025_02/741210101"/>
    <hyperlink ref="F224" r:id="rId22" display="https://podminky.urs.cz/item/CS_URS_2025_02/741210833"/>
    <hyperlink ref="F227" r:id="rId23" display="https://podminky.urs.cz/item/CS_URS_2025_02/741213811"/>
    <hyperlink ref="F230" r:id="rId24" display="https://podminky.urs.cz/item/CS_URS_2025_02/741231001"/>
    <hyperlink ref="F241" r:id="rId25" display="https://podminky.urs.cz/item/CS_URS_2025_02/741231002"/>
    <hyperlink ref="F248" r:id="rId26" display="https://podminky.urs.cz/item/CS_URS_2025_02/741240001"/>
    <hyperlink ref="F253" r:id="rId27" display="https://podminky.urs.cz/item/CS_URS_2025_02/741240055"/>
    <hyperlink ref="F258" r:id="rId28" display="https://podminky.urs.cz/item/CS_URS_2025_02/741310271"/>
    <hyperlink ref="F265" r:id="rId29" display="https://podminky.urs.cz/item/CS_URS_2025_02/741311071"/>
    <hyperlink ref="F270" r:id="rId30" display="https://podminky.urs.cz/item/CS_URS_2025_02/741312001"/>
    <hyperlink ref="F275" r:id="rId31" display="https://podminky.urs.cz/item/CS_URS_2025_02/741313065"/>
    <hyperlink ref="F280" r:id="rId32" display="https://podminky.urs.cz/item/CS_URS_2025_02/741320031"/>
    <hyperlink ref="F285" r:id="rId33" display="https://podminky.urs.cz/item/CS_URS_2025_02/741320105"/>
    <hyperlink ref="F290" r:id="rId34" display="https://podminky.urs.cz/item/CS_URS_2025_02/741320105"/>
    <hyperlink ref="F297" r:id="rId35" display="https://podminky.urs.cz/item/CS_URS_2025_02/741322142"/>
    <hyperlink ref="F302" r:id="rId36" display="https://podminky.urs.cz/item/CS_URS_2025_02/741330052"/>
    <hyperlink ref="F307" r:id="rId37" display="https://podminky.urs.cz/item/CS_URS_2025_02/741330651"/>
    <hyperlink ref="F312" r:id="rId38" display="https://podminky.urs.cz/item/CS_URS_2025_02/741410063"/>
    <hyperlink ref="F319" r:id="rId39" display="https://podminky.urs.cz/item/CS_URS_2025_02/998741311"/>
    <hyperlink ref="F323" r:id="rId40" display="https://podminky.urs.cz/item/CS_URS_2025_02/742121001"/>
    <hyperlink ref="F338" r:id="rId41" display="https://podminky.urs.cz/item/CS_URS_2025_02/742260021"/>
    <hyperlink ref="F343" r:id="rId42" display="https://podminky.urs.cz/item/CS_URS_2025_02/742260101"/>
    <hyperlink ref="F372" r:id="rId43" display="https://podminky.urs.cz/item/CS_URS_2025_02/998742311"/>
    <hyperlink ref="F376" r:id="rId44" display="https://podminky.urs.cz/item/CS_URS_2025_02/767995111"/>
    <hyperlink ref="F383" r:id="rId45" display="https://podminky.urs.cz/item/CS_URS_2025_02/998767311"/>
    <hyperlink ref="F388" r:id="rId46" display="https://podminky.urs.cz/item/CS_URS_2025_02/210120549"/>
    <hyperlink ref="F394" r:id="rId47" display="https://podminky.urs.cz/item/CS_URS_2025_02/HZS3232"/>
    <hyperlink ref="F402" r:id="rId48" display="https://podminky.urs.cz/item/CS_URS_2025_02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Karlovy Vary - restaurace Diana - výměna kotlů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ROUND((SUM(BE84:BE109)),  2)</f>
        <v>0</v>
      </c>
      <c r="G33" s="40"/>
      <c r="H33" s="40"/>
      <c r="I33" s="150">
        <v>0.20999999999999999</v>
      </c>
      <c r="J33" s="149">
        <f>ROUND(((SUM(BE84:BE109))*I33),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ROUND((SUM(BF84:BF109)),  2)</f>
        <v>0</v>
      </c>
      <c r="G34" s="40"/>
      <c r="H34" s="40"/>
      <c r="I34" s="150">
        <v>0.12</v>
      </c>
      <c r="J34" s="149">
        <f>ROUND(((SUM(BF84:BF109))*I34),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Karlovy Vary - restaurace Diana - výměna kotlů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restaurace Diana, Karlovy Vary</v>
      </c>
      <c r="G52" s="42"/>
      <c r="H52" s="42"/>
      <c r="I52" s="34" t="s">
        <v>23</v>
      </c>
      <c r="J52" s="74" t="str">
        <f>IF(J12="","",J12)</f>
        <v>10. 10. 2025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>ALFA-projekt, proj. a inž.kancelář s.r.o., J.Seidl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1190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1191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1192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1193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1194</v>
      </c>
      <c r="E64" s="176"/>
      <c r="F64" s="176"/>
      <c r="G64" s="176"/>
      <c r="H64" s="176"/>
      <c r="I64" s="176"/>
      <c r="J64" s="177">
        <f>J101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107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Karlovy Vary - restaurace Diana - výměna kotlů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04 - Vedlejší a ostatní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restaurace Diana, Karlovy Vary</v>
      </c>
      <c r="G78" s="42"/>
      <c r="H78" s="42"/>
      <c r="I78" s="34" t="s">
        <v>23</v>
      </c>
      <c r="J78" s="74" t="str">
        <f>IF(J12="","",J12)</f>
        <v>10. 10. 2025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>Dopravní podnik Karlovy Vary, a.s.</v>
      </c>
      <c r="G80" s="42"/>
      <c r="H80" s="42"/>
      <c r="I80" s="34" t="s">
        <v>31</v>
      </c>
      <c r="J80" s="38" t="str">
        <f>E21</f>
        <v>ALFA-projekt, proj. a inž.kancelář s.r.o., J.Seidl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Bc. Martin Frous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108</v>
      </c>
      <c r="D83" s="182" t="s">
        <v>57</v>
      </c>
      <c r="E83" s="182" t="s">
        <v>53</v>
      </c>
      <c r="F83" s="182" t="s">
        <v>54</v>
      </c>
      <c r="G83" s="182" t="s">
        <v>109</v>
      </c>
      <c r="H83" s="182" t="s">
        <v>110</v>
      </c>
      <c r="I83" s="182" t="s">
        <v>111</v>
      </c>
      <c r="J83" s="182" t="s">
        <v>97</v>
      </c>
      <c r="K83" s="183" t="s">
        <v>112</v>
      </c>
      <c r="L83" s="184"/>
      <c r="M83" s="94" t="s">
        <v>19</v>
      </c>
      <c r="N83" s="95" t="s">
        <v>42</v>
      </c>
      <c r="O83" s="95" t="s">
        <v>113</v>
      </c>
      <c r="P83" s="95" t="s">
        <v>114</v>
      </c>
      <c r="Q83" s="95" t="s">
        <v>115</v>
      </c>
      <c r="R83" s="95" t="s">
        <v>116</v>
      </c>
      <c r="S83" s="95" t="s">
        <v>117</v>
      </c>
      <c r="T83" s="96" t="s">
        <v>118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119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98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1195</v>
      </c>
      <c r="F85" s="193" t="s">
        <v>1196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P86+P90+P97+P101</f>
        <v>0</v>
      </c>
      <c r="Q85" s="198"/>
      <c r="R85" s="199">
        <f>R86+R90+R97+R101</f>
        <v>0</v>
      </c>
      <c r="S85" s="198"/>
      <c r="T85" s="200">
        <f>T86+T90+T97+T101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158</v>
      </c>
      <c r="AT85" s="202" t="s">
        <v>71</v>
      </c>
      <c r="AU85" s="202" t="s">
        <v>72</v>
      </c>
      <c r="AY85" s="201" t="s">
        <v>122</v>
      </c>
      <c r="BK85" s="203">
        <f>BK86+BK90+BK97+BK101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1197</v>
      </c>
      <c r="F86" s="204" t="s">
        <v>1198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158</v>
      </c>
      <c r="AT86" s="202" t="s">
        <v>71</v>
      </c>
      <c r="AU86" s="202" t="s">
        <v>80</v>
      </c>
      <c r="AY86" s="201" t="s">
        <v>122</v>
      </c>
      <c r="BK86" s="203">
        <f>SUM(BK87:BK89)</f>
        <v>0</v>
      </c>
    </row>
    <row r="87" s="2" customFormat="1" ht="16.5" customHeight="1">
      <c r="A87" s="40"/>
      <c r="B87" s="41"/>
      <c r="C87" s="206" t="s">
        <v>80</v>
      </c>
      <c r="D87" s="206" t="s">
        <v>125</v>
      </c>
      <c r="E87" s="207" t="s">
        <v>1199</v>
      </c>
      <c r="F87" s="208" t="s">
        <v>1200</v>
      </c>
      <c r="G87" s="209" t="s">
        <v>1201</v>
      </c>
      <c r="H87" s="210">
        <v>1</v>
      </c>
      <c r="I87" s="211"/>
      <c r="J87" s="212">
        <f>ROUND(I87*H87,2)</f>
        <v>0</v>
      </c>
      <c r="K87" s="208" t="s">
        <v>129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1202</v>
      </c>
      <c r="AT87" s="217" t="s">
        <v>125</v>
      </c>
      <c r="AU87" s="217" t="s">
        <v>82</v>
      </c>
      <c r="AY87" s="19" t="s">
        <v>122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1202</v>
      </c>
      <c r="BM87" s="217" t="s">
        <v>1203</v>
      </c>
    </row>
    <row r="88" s="2" customFormat="1">
      <c r="A88" s="40"/>
      <c r="B88" s="41"/>
      <c r="C88" s="42"/>
      <c r="D88" s="219" t="s">
        <v>132</v>
      </c>
      <c r="E88" s="42"/>
      <c r="F88" s="220" t="s">
        <v>1200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82</v>
      </c>
    </row>
    <row r="89" s="2" customFormat="1">
      <c r="A89" s="40"/>
      <c r="B89" s="41"/>
      <c r="C89" s="42"/>
      <c r="D89" s="224" t="s">
        <v>134</v>
      </c>
      <c r="E89" s="42"/>
      <c r="F89" s="225" t="s">
        <v>1204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134</v>
      </c>
      <c r="AU89" s="19" t="s">
        <v>82</v>
      </c>
    </row>
    <row r="90" s="12" customFormat="1" ht="22.8" customHeight="1">
      <c r="A90" s="12"/>
      <c r="B90" s="190"/>
      <c r="C90" s="191"/>
      <c r="D90" s="192" t="s">
        <v>71</v>
      </c>
      <c r="E90" s="204" t="s">
        <v>1205</v>
      </c>
      <c r="F90" s="204" t="s">
        <v>1206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SUM(P91:P96)</f>
        <v>0</v>
      </c>
      <c r="Q90" s="198"/>
      <c r="R90" s="199">
        <f>SUM(R91:R96)</f>
        <v>0</v>
      </c>
      <c r="S90" s="198"/>
      <c r="T90" s="200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158</v>
      </c>
      <c r="AT90" s="202" t="s">
        <v>71</v>
      </c>
      <c r="AU90" s="202" t="s">
        <v>80</v>
      </c>
      <c r="AY90" s="201" t="s">
        <v>122</v>
      </c>
      <c r="BK90" s="203">
        <f>SUM(BK91:BK96)</f>
        <v>0</v>
      </c>
    </row>
    <row r="91" s="2" customFormat="1" ht="16.5" customHeight="1">
      <c r="A91" s="40"/>
      <c r="B91" s="41"/>
      <c r="C91" s="206" t="s">
        <v>82</v>
      </c>
      <c r="D91" s="206" t="s">
        <v>125</v>
      </c>
      <c r="E91" s="207" t="s">
        <v>1207</v>
      </c>
      <c r="F91" s="208" t="s">
        <v>1208</v>
      </c>
      <c r="G91" s="209" t="s">
        <v>1201</v>
      </c>
      <c r="H91" s="210">
        <v>1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1202</v>
      </c>
      <c r="AT91" s="217" t="s">
        <v>125</v>
      </c>
      <c r="AU91" s="217" t="s">
        <v>82</v>
      </c>
      <c r="AY91" s="19" t="s">
        <v>122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1202</v>
      </c>
      <c r="BM91" s="217" t="s">
        <v>1209</v>
      </c>
    </row>
    <row r="92" s="2" customFormat="1">
      <c r="A92" s="40"/>
      <c r="B92" s="41"/>
      <c r="C92" s="42"/>
      <c r="D92" s="219" t="s">
        <v>132</v>
      </c>
      <c r="E92" s="42"/>
      <c r="F92" s="220" t="s">
        <v>1208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82</v>
      </c>
    </row>
    <row r="93" s="2" customFormat="1">
      <c r="A93" s="40"/>
      <c r="B93" s="41"/>
      <c r="C93" s="42"/>
      <c r="D93" s="224" t="s">
        <v>134</v>
      </c>
      <c r="E93" s="42"/>
      <c r="F93" s="225" t="s">
        <v>1210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82</v>
      </c>
    </row>
    <row r="94" s="2" customFormat="1" ht="16.5" customHeight="1">
      <c r="A94" s="40"/>
      <c r="B94" s="41"/>
      <c r="C94" s="206" t="s">
        <v>141</v>
      </c>
      <c r="D94" s="206" t="s">
        <v>125</v>
      </c>
      <c r="E94" s="207" t="s">
        <v>1211</v>
      </c>
      <c r="F94" s="208" t="s">
        <v>1212</v>
      </c>
      <c r="G94" s="209" t="s">
        <v>1201</v>
      </c>
      <c r="H94" s="210">
        <v>1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1202</v>
      </c>
      <c r="AT94" s="217" t="s">
        <v>125</v>
      </c>
      <c r="AU94" s="217" t="s">
        <v>82</v>
      </c>
      <c r="AY94" s="19" t="s">
        <v>122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1202</v>
      </c>
      <c r="BM94" s="217" t="s">
        <v>1213</v>
      </c>
    </row>
    <row r="95" s="2" customFormat="1">
      <c r="A95" s="40"/>
      <c r="B95" s="41"/>
      <c r="C95" s="42"/>
      <c r="D95" s="219" t="s">
        <v>132</v>
      </c>
      <c r="E95" s="42"/>
      <c r="F95" s="220" t="s">
        <v>1212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82</v>
      </c>
    </row>
    <row r="96" s="2" customFormat="1">
      <c r="A96" s="40"/>
      <c r="B96" s="41"/>
      <c r="C96" s="42"/>
      <c r="D96" s="224" t="s">
        <v>134</v>
      </c>
      <c r="E96" s="42"/>
      <c r="F96" s="225" t="s">
        <v>1214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134</v>
      </c>
      <c r="AU96" s="19" t="s">
        <v>82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1215</v>
      </c>
      <c r="F97" s="204" t="s">
        <v>1216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SUM(P98:P100)</f>
        <v>0</v>
      </c>
      <c r="Q97" s="198"/>
      <c r="R97" s="199">
        <f>SUM(R98:R100)</f>
        <v>0</v>
      </c>
      <c r="S97" s="198"/>
      <c r="T97" s="200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158</v>
      </c>
      <c r="AT97" s="202" t="s">
        <v>71</v>
      </c>
      <c r="AU97" s="202" t="s">
        <v>80</v>
      </c>
      <c r="AY97" s="201" t="s">
        <v>122</v>
      </c>
      <c r="BK97" s="203">
        <f>SUM(BK98:BK100)</f>
        <v>0</v>
      </c>
    </row>
    <row r="98" s="2" customFormat="1" ht="21.75" customHeight="1">
      <c r="A98" s="40"/>
      <c r="B98" s="41"/>
      <c r="C98" s="206" t="s">
        <v>130</v>
      </c>
      <c r="D98" s="206" t="s">
        <v>125</v>
      </c>
      <c r="E98" s="207" t="s">
        <v>1217</v>
      </c>
      <c r="F98" s="208" t="s">
        <v>1218</v>
      </c>
      <c r="G98" s="209" t="s">
        <v>1201</v>
      </c>
      <c r="H98" s="210">
        <v>1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1202</v>
      </c>
      <c r="AT98" s="217" t="s">
        <v>125</v>
      </c>
      <c r="AU98" s="217" t="s">
        <v>82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1202</v>
      </c>
      <c r="BM98" s="217" t="s">
        <v>1219</v>
      </c>
    </row>
    <row r="99" s="2" customFormat="1">
      <c r="A99" s="40"/>
      <c r="B99" s="41"/>
      <c r="C99" s="42"/>
      <c r="D99" s="219" t="s">
        <v>132</v>
      </c>
      <c r="E99" s="42"/>
      <c r="F99" s="220" t="s">
        <v>1218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2" customFormat="1">
      <c r="A100" s="40"/>
      <c r="B100" s="41"/>
      <c r="C100" s="42"/>
      <c r="D100" s="224" t="s">
        <v>134</v>
      </c>
      <c r="E100" s="42"/>
      <c r="F100" s="225" t="s">
        <v>1220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134</v>
      </c>
      <c r="AU100" s="19" t="s">
        <v>82</v>
      </c>
    </row>
    <row r="101" s="12" customFormat="1" ht="22.8" customHeight="1">
      <c r="A101" s="12"/>
      <c r="B101" s="190"/>
      <c r="C101" s="191"/>
      <c r="D101" s="192" t="s">
        <v>71</v>
      </c>
      <c r="E101" s="204" t="s">
        <v>1221</v>
      </c>
      <c r="F101" s="204" t="s">
        <v>1222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SUM(P102:P109)</f>
        <v>0</v>
      </c>
      <c r="Q101" s="198"/>
      <c r="R101" s="199">
        <f>SUM(R102:R109)</f>
        <v>0</v>
      </c>
      <c r="S101" s="198"/>
      <c r="T101" s="200">
        <f>SUM(T102:T109)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158</v>
      </c>
      <c r="AT101" s="202" t="s">
        <v>71</v>
      </c>
      <c r="AU101" s="202" t="s">
        <v>80</v>
      </c>
      <c r="AY101" s="201" t="s">
        <v>122</v>
      </c>
      <c r="BK101" s="203">
        <f>SUM(BK102:BK109)</f>
        <v>0</v>
      </c>
    </row>
    <row r="102" s="2" customFormat="1" ht="16.5" customHeight="1">
      <c r="A102" s="40"/>
      <c r="B102" s="41"/>
      <c r="C102" s="206" t="s">
        <v>158</v>
      </c>
      <c r="D102" s="206" t="s">
        <v>125</v>
      </c>
      <c r="E102" s="207" t="s">
        <v>1223</v>
      </c>
      <c r="F102" s="208" t="s">
        <v>1224</v>
      </c>
      <c r="G102" s="209" t="s">
        <v>1201</v>
      </c>
      <c r="H102" s="210">
        <v>1</v>
      </c>
      <c r="I102" s="211"/>
      <c r="J102" s="212">
        <f>ROUND(I102*H102,2)</f>
        <v>0</v>
      </c>
      <c r="K102" s="208" t="s">
        <v>129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1202</v>
      </c>
      <c r="AT102" s="217" t="s">
        <v>125</v>
      </c>
      <c r="AU102" s="217" t="s">
        <v>82</v>
      </c>
      <c r="AY102" s="19" t="s">
        <v>122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1202</v>
      </c>
      <c r="BM102" s="217" t="s">
        <v>1225</v>
      </c>
    </row>
    <row r="103" s="2" customFormat="1">
      <c r="A103" s="40"/>
      <c r="B103" s="41"/>
      <c r="C103" s="42"/>
      <c r="D103" s="219" t="s">
        <v>132</v>
      </c>
      <c r="E103" s="42"/>
      <c r="F103" s="220" t="s">
        <v>1224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82</v>
      </c>
    </row>
    <row r="104" s="2" customFormat="1">
      <c r="A104" s="40"/>
      <c r="B104" s="41"/>
      <c r="C104" s="42"/>
      <c r="D104" s="224" t="s">
        <v>134</v>
      </c>
      <c r="E104" s="42"/>
      <c r="F104" s="225" t="s">
        <v>1226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134</v>
      </c>
      <c r="AU104" s="19" t="s">
        <v>82</v>
      </c>
    </row>
    <row r="105" s="2" customFormat="1" ht="16.5" customHeight="1">
      <c r="A105" s="40"/>
      <c r="B105" s="41"/>
      <c r="C105" s="206" t="s">
        <v>166</v>
      </c>
      <c r="D105" s="206" t="s">
        <v>125</v>
      </c>
      <c r="E105" s="207" t="s">
        <v>1227</v>
      </c>
      <c r="F105" s="208" t="s">
        <v>1228</v>
      </c>
      <c r="G105" s="209" t="s">
        <v>1201</v>
      </c>
      <c r="H105" s="210">
        <v>1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1202</v>
      </c>
      <c r="AT105" s="217" t="s">
        <v>125</v>
      </c>
      <c r="AU105" s="217" t="s">
        <v>82</v>
      </c>
      <c r="AY105" s="19" t="s">
        <v>122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1202</v>
      </c>
      <c r="BM105" s="217" t="s">
        <v>1229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1228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82</v>
      </c>
    </row>
    <row r="107" s="2" customFormat="1">
      <c r="A107" s="40"/>
      <c r="B107" s="41"/>
      <c r="C107" s="42"/>
      <c r="D107" s="224" t="s">
        <v>134</v>
      </c>
      <c r="E107" s="42"/>
      <c r="F107" s="225" t="s">
        <v>1230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82</v>
      </c>
    </row>
    <row r="108" s="14" customFormat="1">
      <c r="A108" s="14"/>
      <c r="B108" s="248"/>
      <c r="C108" s="249"/>
      <c r="D108" s="219" t="s">
        <v>147</v>
      </c>
      <c r="E108" s="250" t="s">
        <v>19</v>
      </c>
      <c r="F108" s="251" t="s">
        <v>1231</v>
      </c>
      <c r="G108" s="249"/>
      <c r="H108" s="250" t="s">
        <v>19</v>
      </c>
      <c r="I108" s="252"/>
      <c r="J108" s="249"/>
      <c r="K108" s="249"/>
      <c r="L108" s="253"/>
      <c r="M108" s="254"/>
      <c r="N108" s="255"/>
      <c r="O108" s="255"/>
      <c r="P108" s="255"/>
      <c r="Q108" s="255"/>
      <c r="R108" s="255"/>
      <c r="S108" s="255"/>
      <c r="T108" s="25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7" t="s">
        <v>147</v>
      </c>
      <c r="AU108" s="257" t="s">
        <v>82</v>
      </c>
      <c r="AV108" s="14" t="s">
        <v>80</v>
      </c>
      <c r="AW108" s="14" t="s">
        <v>33</v>
      </c>
      <c r="AX108" s="14" t="s">
        <v>72</v>
      </c>
      <c r="AY108" s="257" t="s">
        <v>122</v>
      </c>
    </row>
    <row r="109" s="13" customFormat="1">
      <c r="A109" s="13"/>
      <c r="B109" s="226"/>
      <c r="C109" s="227"/>
      <c r="D109" s="219" t="s">
        <v>147</v>
      </c>
      <c r="E109" s="228" t="s">
        <v>19</v>
      </c>
      <c r="F109" s="229" t="s">
        <v>80</v>
      </c>
      <c r="G109" s="227"/>
      <c r="H109" s="230">
        <v>1</v>
      </c>
      <c r="I109" s="231"/>
      <c r="J109" s="227"/>
      <c r="K109" s="227"/>
      <c r="L109" s="232"/>
      <c r="M109" s="258"/>
      <c r="N109" s="259"/>
      <c r="O109" s="259"/>
      <c r="P109" s="259"/>
      <c r="Q109" s="259"/>
      <c r="R109" s="259"/>
      <c r="S109" s="259"/>
      <c r="T109" s="26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147</v>
      </c>
      <c r="AU109" s="236" t="s">
        <v>82</v>
      </c>
      <c r="AV109" s="13" t="s">
        <v>82</v>
      </c>
      <c r="AW109" s="13" t="s">
        <v>33</v>
      </c>
      <c r="AX109" s="13" t="s">
        <v>80</v>
      </c>
      <c r="AY109" s="236" t="s">
        <v>122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CipRRyzCoJDoY+XgcZs+ogg8AxlVNWWlUBM+f4+kxMa/g6DXHuw6hVYnGbchKcOBAXr4cwH8gyvV7KleZDB+Mw==" hashValue="3Y+Ap96Ho+xrhju0h46GKLaTG/cFanqBEv6sHVj4e2okQP57g9EHlAazu/ePF+zc9jL1cK98RDH5vyBiFM6azQ==" algorithmName="SHA-512" password="CC35"/>
  <autoFilter ref="C83:K10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013254000"/>
    <hyperlink ref="F93" r:id="rId2" display="https://podminky.urs.cz/item/CS_URS_2025_02/045203000"/>
    <hyperlink ref="F96" r:id="rId3" display="https://podminky.urs.cz/item/CS_URS_2025_02/045303000"/>
    <hyperlink ref="F100" r:id="rId4" display="https://podminky.urs.cz/item/CS_URS_2025_02/065002000"/>
    <hyperlink ref="F104" r:id="rId5" display="https://podminky.urs.cz/item/CS_URS_2025_02/071002000"/>
    <hyperlink ref="F107" r:id="rId6" display="https://podminky.urs.cz/item/CS_URS_2025_02/0759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1232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1233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1234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1235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1236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1237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1238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1239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1240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1241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1242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79</v>
      </c>
      <c r="F18" s="283" t="s">
        <v>1243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1244</v>
      </c>
      <c r="F19" s="283" t="s">
        <v>1245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1246</v>
      </c>
      <c r="F20" s="283" t="s">
        <v>1247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1248</v>
      </c>
      <c r="F21" s="283" t="s">
        <v>90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1249</v>
      </c>
      <c r="F22" s="283" t="s">
        <v>1250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1251</v>
      </c>
      <c r="F23" s="283" t="s">
        <v>1252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1253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1254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1255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1256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1257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1258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1259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1260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1261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108</v>
      </c>
      <c r="F36" s="283"/>
      <c r="G36" s="283" t="s">
        <v>1262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1263</v>
      </c>
      <c r="F37" s="283"/>
      <c r="G37" s="283" t="s">
        <v>1264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1265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1266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109</v>
      </c>
      <c r="F40" s="283"/>
      <c r="G40" s="283" t="s">
        <v>1267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110</v>
      </c>
      <c r="F41" s="283"/>
      <c r="G41" s="283" t="s">
        <v>1268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1269</v>
      </c>
      <c r="F42" s="283"/>
      <c r="G42" s="283" t="s">
        <v>1270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1271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1272</v>
      </c>
      <c r="F44" s="283"/>
      <c r="G44" s="283" t="s">
        <v>1273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112</v>
      </c>
      <c r="F45" s="283"/>
      <c r="G45" s="283" t="s">
        <v>1274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1275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1276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1277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1278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1279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1280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1281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1282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1283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1284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1285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1286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1287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1288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1289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1290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1291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1292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1293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1294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1295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1296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1297</v>
      </c>
      <c r="D76" s="301"/>
      <c r="E76" s="301"/>
      <c r="F76" s="301" t="s">
        <v>1298</v>
      </c>
      <c r="G76" s="302"/>
      <c r="H76" s="301" t="s">
        <v>54</v>
      </c>
      <c r="I76" s="301" t="s">
        <v>57</v>
      </c>
      <c r="J76" s="301" t="s">
        <v>1299</v>
      </c>
      <c r="K76" s="300"/>
    </row>
    <row r="77" s="1" customFormat="1" ht="17.25" customHeight="1">
      <c r="B77" s="298"/>
      <c r="C77" s="303" t="s">
        <v>1300</v>
      </c>
      <c r="D77" s="303"/>
      <c r="E77" s="303"/>
      <c r="F77" s="304" t="s">
        <v>1301</v>
      </c>
      <c r="G77" s="305"/>
      <c r="H77" s="303"/>
      <c r="I77" s="303"/>
      <c r="J77" s="303" t="s">
        <v>1302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1303</v>
      </c>
      <c r="G79" s="310"/>
      <c r="H79" s="286" t="s">
        <v>1304</v>
      </c>
      <c r="I79" s="286" t="s">
        <v>1305</v>
      </c>
      <c r="J79" s="286">
        <v>20</v>
      </c>
      <c r="K79" s="300"/>
    </row>
    <row r="80" s="1" customFormat="1" ht="15" customHeight="1">
      <c r="B80" s="298"/>
      <c r="C80" s="286" t="s">
        <v>1306</v>
      </c>
      <c r="D80" s="286"/>
      <c r="E80" s="286"/>
      <c r="F80" s="309" t="s">
        <v>1303</v>
      </c>
      <c r="G80" s="310"/>
      <c r="H80" s="286" t="s">
        <v>1307</v>
      </c>
      <c r="I80" s="286" t="s">
        <v>1305</v>
      </c>
      <c r="J80" s="286">
        <v>120</v>
      </c>
      <c r="K80" s="300"/>
    </row>
    <row r="81" s="1" customFormat="1" ht="15" customHeight="1">
      <c r="B81" s="311"/>
      <c r="C81" s="286" t="s">
        <v>1308</v>
      </c>
      <c r="D81" s="286"/>
      <c r="E81" s="286"/>
      <c r="F81" s="309" t="s">
        <v>1309</v>
      </c>
      <c r="G81" s="310"/>
      <c r="H81" s="286" t="s">
        <v>1310</v>
      </c>
      <c r="I81" s="286" t="s">
        <v>1305</v>
      </c>
      <c r="J81" s="286">
        <v>50</v>
      </c>
      <c r="K81" s="300"/>
    </row>
    <row r="82" s="1" customFormat="1" ht="15" customHeight="1">
      <c r="B82" s="311"/>
      <c r="C82" s="286" t="s">
        <v>1311</v>
      </c>
      <c r="D82" s="286"/>
      <c r="E82" s="286"/>
      <c r="F82" s="309" t="s">
        <v>1303</v>
      </c>
      <c r="G82" s="310"/>
      <c r="H82" s="286" t="s">
        <v>1312</v>
      </c>
      <c r="I82" s="286" t="s">
        <v>1313</v>
      </c>
      <c r="J82" s="286"/>
      <c r="K82" s="300"/>
    </row>
    <row r="83" s="1" customFormat="1" ht="15" customHeight="1">
      <c r="B83" s="311"/>
      <c r="C83" s="312" t="s">
        <v>1314</v>
      </c>
      <c r="D83" s="312"/>
      <c r="E83" s="312"/>
      <c r="F83" s="313" t="s">
        <v>1309</v>
      </c>
      <c r="G83" s="312"/>
      <c r="H83" s="312" t="s">
        <v>1315</v>
      </c>
      <c r="I83" s="312" t="s">
        <v>1305</v>
      </c>
      <c r="J83" s="312">
        <v>15</v>
      </c>
      <c r="K83" s="300"/>
    </row>
    <row r="84" s="1" customFormat="1" ht="15" customHeight="1">
      <c r="B84" s="311"/>
      <c r="C84" s="312" t="s">
        <v>1316</v>
      </c>
      <c r="D84" s="312"/>
      <c r="E84" s="312"/>
      <c r="F84" s="313" t="s">
        <v>1309</v>
      </c>
      <c r="G84" s="312"/>
      <c r="H84" s="312" t="s">
        <v>1317</v>
      </c>
      <c r="I84" s="312" t="s">
        <v>1305</v>
      </c>
      <c r="J84" s="312">
        <v>15</v>
      </c>
      <c r="K84" s="300"/>
    </row>
    <row r="85" s="1" customFormat="1" ht="15" customHeight="1">
      <c r="B85" s="311"/>
      <c r="C85" s="312" t="s">
        <v>1318</v>
      </c>
      <c r="D85" s="312"/>
      <c r="E85" s="312"/>
      <c r="F85" s="313" t="s">
        <v>1309</v>
      </c>
      <c r="G85" s="312"/>
      <c r="H85" s="312" t="s">
        <v>1319</v>
      </c>
      <c r="I85" s="312" t="s">
        <v>1305</v>
      </c>
      <c r="J85" s="312">
        <v>20</v>
      </c>
      <c r="K85" s="300"/>
    </row>
    <row r="86" s="1" customFormat="1" ht="15" customHeight="1">
      <c r="B86" s="311"/>
      <c r="C86" s="312" t="s">
        <v>1320</v>
      </c>
      <c r="D86" s="312"/>
      <c r="E86" s="312"/>
      <c r="F86" s="313" t="s">
        <v>1309</v>
      </c>
      <c r="G86" s="312"/>
      <c r="H86" s="312" t="s">
        <v>1321</v>
      </c>
      <c r="I86" s="312" t="s">
        <v>1305</v>
      </c>
      <c r="J86" s="312">
        <v>20</v>
      </c>
      <c r="K86" s="300"/>
    </row>
    <row r="87" s="1" customFormat="1" ht="15" customHeight="1">
      <c r="B87" s="311"/>
      <c r="C87" s="286" t="s">
        <v>1322</v>
      </c>
      <c r="D87" s="286"/>
      <c r="E87" s="286"/>
      <c r="F87" s="309" t="s">
        <v>1309</v>
      </c>
      <c r="G87" s="310"/>
      <c r="H87" s="286" t="s">
        <v>1323</v>
      </c>
      <c r="I87" s="286" t="s">
        <v>1305</v>
      </c>
      <c r="J87" s="286">
        <v>50</v>
      </c>
      <c r="K87" s="300"/>
    </row>
    <row r="88" s="1" customFormat="1" ht="15" customHeight="1">
      <c r="B88" s="311"/>
      <c r="C88" s="286" t="s">
        <v>1324</v>
      </c>
      <c r="D88" s="286"/>
      <c r="E88" s="286"/>
      <c r="F88" s="309" t="s">
        <v>1309</v>
      </c>
      <c r="G88" s="310"/>
      <c r="H88" s="286" t="s">
        <v>1325</v>
      </c>
      <c r="I88" s="286" t="s">
        <v>1305</v>
      </c>
      <c r="J88" s="286">
        <v>20</v>
      </c>
      <c r="K88" s="300"/>
    </row>
    <row r="89" s="1" customFormat="1" ht="15" customHeight="1">
      <c r="B89" s="311"/>
      <c r="C89" s="286" t="s">
        <v>1326</v>
      </c>
      <c r="D89" s="286"/>
      <c r="E89" s="286"/>
      <c r="F89" s="309" t="s">
        <v>1309</v>
      </c>
      <c r="G89" s="310"/>
      <c r="H89" s="286" t="s">
        <v>1327</v>
      </c>
      <c r="I89" s="286" t="s">
        <v>1305</v>
      </c>
      <c r="J89" s="286">
        <v>20</v>
      </c>
      <c r="K89" s="300"/>
    </row>
    <row r="90" s="1" customFormat="1" ht="15" customHeight="1">
      <c r="B90" s="311"/>
      <c r="C90" s="286" t="s">
        <v>1328</v>
      </c>
      <c r="D90" s="286"/>
      <c r="E90" s="286"/>
      <c r="F90" s="309" t="s">
        <v>1309</v>
      </c>
      <c r="G90" s="310"/>
      <c r="H90" s="286" t="s">
        <v>1329</v>
      </c>
      <c r="I90" s="286" t="s">
        <v>1305</v>
      </c>
      <c r="J90" s="286">
        <v>50</v>
      </c>
      <c r="K90" s="300"/>
    </row>
    <row r="91" s="1" customFormat="1" ht="15" customHeight="1">
      <c r="B91" s="311"/>
      <c r="C91" s="286" t="s">
        <v>1330</v>
      </c>
      <c r="D91" s="286"/>
      <c r="E91" s="286"/>
      <c r="F91" s="309" t="s">
        <v>1309</v>
      </c>
      <c r="G91" s="310"/>
      <c r="H91" s="286" t="s">
        <v>1330</v>
      </c>
      <c r="I91" s="286" t="s">
        <v>1305</v>
      </c>
      <c r="J91" s="286">
        <v>50</v>
      </c>
      <c r="K91" s="300"/>
    </row>
    <row r="92" s="1" customFormat="1" ht="15" customHeight="1">
      <c r="B92" s="311"/>
      <c r="C92" s="286" t="s">
        <v>1331</v>
      </c>
      <c r="D92" s="286"/>
      <c r="E92" s="286"/>
      <c r="F92" s="309" t="s">
        <v>1309</v>
      </c>
      <c r="G92" s="310"/>
      <c r="H92" s="286" t="s">
        <v>1332</v>
      </c>
      <c r="I92" s="286" t="s">
        <v>1305</v>
      </c>
      <c r="J92" s="286">
        <v>255</v>
      </c>
      <c r="K92" s="300"/>
    </row>
    <row r="93" s="1" customFormat="1" ht="15" customHeight="1">
      <c r="B93" s="311"/>
      <c r="C93" s="286" t="s">
        <v>1333</v>
      </c>
      <c r="D93" s="286"/>
      <c r="E93" s="286"/>
      <c r="F93" s="309" t="s">
        <v>1303</v>
      </c>
      <c r="G93" s="310"/>
      <c r="H93" s="286" t="s">
        <v>1334</v>
      </c>
      <c r="I93" s="286" t="s">
        <v>1335</v>
      </c>
      <c r="J93" s="286"/>
      <c r="K93" s="300"/>
    </row>
    <row r="94" s="1" customFormat="1" ht="15" customHeight="1">
      <c r="B94" s="311"/>
      <c r="C94" s="286" t="s">
        <v>1336</v>
      </c>
      <c r="D94" s="286"/>
      <c r="E94" s="286"/>
      <c r="F94" s="309" t="s">
        <v>1303</v>
      </c>
      <c r="G94" s="310"/>
      <c r="H94" s="286" t="s">
        <v>1337</v>
      </c>
      <c r="I94" s="286" t="s">
        <v>1338</v>
      </c>
      <c r="J94" s="286"/>
      <c r="K94" s="300"/>
    </row>
    <row r="95" s="1" customFormat="1" ht="15" customHeight="1">
      <c r="B95" s="311"/>
      <c r="C95" s="286" t="s">
        <v>1339</v>
      </c>
      <c r="D95" s="286"/>
      <c r="E95" s="286"/>
      <c r="F95" s="309" t="s">
        <v>1303</v>
      </c>
      <c r="G95" s="310"/>
      <c r="H95" s="286" t="s">
        <v>1339</v>
      </c>
      <c r="I95" s="286" t="s">
        <v>1338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1303</v>
      </c>
      <c r="G96" s="310"/>
      <c r="H96" s="286" t="s">
        <v>1340</v>
      </c>
      <c r="I96" s="286" t="s">
        <v>1338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1303</v>
      </c>
      <c r="G97" s="310"/>
      <c r="H97" s="286" t="s">
        <v>1341</v>
      </c>
      <c r="I97" s="286" t="s">
        <v>1338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1342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1297</v>
      </c>
      <c r="D103" s="301"/>
      <c r="E103" s="301"/>
      <c r="F103" s="301" t="s">
        <v>1298</v>
      </c>
      <c r="G103" s="302"/>
      <c r="H103" s="301" t="s">
        <v>54</v>
      </c>
      <c r="I103" s="301" t="s">
        <v>57</v>
      </c>
      <c r="J103" s="301" t="s">
        <v>1299</v>
      </c>
      <c r="K103" s="300"/>
    </row>
    <row r="104" s="1" customFormat="1" ht="17.25" customHeight="1">
      <c r="B104" s="298"/>
      <c r="C104" s="303" t="s">
        <v>1300</v>
      </c>
      <c r="D104" s="303"/>
      <c r="E104" s="303"/>
      <c r="F104" s="304" t="s">
        <v>1301</v>
      </c>
      <c r="G104" s="305"/>
      <c r="H104" s="303"/>
      <c r="I104" s="303"/>
      <c r="J104" s="303" t="s">
        <v>1302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1303</v>
      </c>
      <c r="G106" s="286"/>
      <c r="H106" s="286" t="s">
        <v>1343</v>
      </c>
      <c r="I106" s="286" t="s">
        <v>1305</v>
      </c>
      <c r="J106" s="286">
        <v>20</v>
      </c>
      <c r="K106" s="300"/>
    </row>
    <row r="107" s="1" customFormat="1" ht="15" customHeight="1">
      <c r="B107" s="298"/>
      <c r="C107" s="286" t="s">
        <v>1306</v>
      </c>
      <c r="D107" s="286"/>
      <c r="E107" s="286"/>
      <c r="F107" s="309" t="s">
        <v>1303</v>
      </c>
      <c r="G107" s="286"/>
      <c r="H107" s="286" t="s">
        <v>1343</v>
      </c>
      <c r="I107" s="286" t="s">
        <v>1305</v>
      </c>
      <c r="J107" s="286">
        <v>120</v>
      </c>
      <c r="K107" s="300"/>
    </row>
    <row r="108" s="1" customFormat="1" ht="15" customHeight="1">
      <c r="B108" s="311"/>
      <c r="C108" s="286" t="s">
        <v>1308</v>
      </c>
      <c r="D108" s="286"/>
      <c r="E108" s="286"/>
      <c r="F108" s="309" t="s">
        <v>1309</v>
      </c>
      <c r="G108" s="286"/>
      <c r="H108" s="286" t="s">
        <v>1343</v>
      </c>
      <c r="I108" s="286" t="s">
        <v>1305</v>
      </c>
      <c r="J108" s="286">
        <v>50</v>
      </c>
      <c r="K108" s="300"/>
    </row>
    <row r="109" s="1" customFormat="1" ht="15" customHeight="1">
      <c r="B109" s="311"/>
      <c r="C109" s="286" t="s">
        <v>1311</v>
      </c>
      <c r="D109" s="286"/>
      <c r="E109" s="286"/>
      <c r="F109" s="309" t="s">
        <v>1303</v>
      </c>
      <c r="G109" s="286"/>
      <c r="H109" s="286" t="s">
        <v>1343</v>
      </c>
      <c r="I109" s="286" t="s">
        <v>1313</v>
      </c>
      <c r="J109" s="286"/>
      <c r="K109" s="300"/>
    </row>
    <row r="110" s="1" customFormat="1" ht="15" customHeight="1">
      <c r="B110" s="311"/>
      <c r="C110" s="286" t="s">
        <v>1322</v>
      </c>
      <c r="D110" s="286"/>
      <c r="E110" s="286"/>
      <c r="F110" s="309" t="s">
        <v>1309</v>
      </c>
      <c r="G110" s="286"/>
      <c r="H110" s="286" t="s">
        <v>1343</v>
      </c>
      <c r="I110" s="286" t="s">
        <v>1305</v>
      </c>
      <c r="J110" s="286">
        <v>50</v>
      </c>
      <c r="K110" s="300"/>
    </row>
    <row r="111" s="1" customFormat="1" ht="15" customHeight="1">
      <c r="B111" s="311"/>
      <c r="C111" s="286" t="s">
        <v>1330</v>
      </c>
      <c r="D111" s="286"/>
      <c r="E111" s="286"/>
      <c r="F111" s="309" t="s">
        <v>1309</v>
      </c>
      <c r="G111" s="286"/>
      <c r="H111" s="286" t="s">
        <v>1343</v>
      </c>
      <c r="I111" s="286" t="s">
        <v>1305</v>
      </c>
      <c r="J111" s="286">
        <v>50</v>
      </c>
      <c r="K111" s="300"/>
    </row>
    <row r="112" s="1" customFormat="1" ht="15" customHeight="1">
      <c r="B112" s="311"/>
      <c r="C112" s="286" t="s">
        <v>1328</v>
      </c>
      <c r="D112" s="286"/>
      <c r="E112" s="286"/>
      <c r="F112" s="309" t="s">
        <v>1309</v>
      </c>
      <c r="G112" s="286"/>
      <c r="H112" s="286" t="s">
        <v>1343</v>
      </c>
      <c r="I112" s="286" t="s">
        <v>1305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1303</v>
      </c>
      <c r="G113" s="286"/>
      <c r="H113" s="286" t="s">
        <v>1344</v>
      </c>
      <c r="I113" s="286" t="s">
        <v>1305</v>
      </c>
      <c r="J113" s="286">
        <v>20</v>
      </c>
      <c r="K113" s="300"/>
    </row>
    <row r="114" s="1" customFormat="1" ht="15" customHeight="1">
      <c r="B114" s="311"/>
      <c r="C114" s="286" t="s">
        <v>1345</v>
      </c>
      <c r="D114" s="286"/>
      <c r="E114" s="286"/>
      <c r="F114" s="309" t="s">
        <v>1303</v>
      </c>
      <c r="G114" s="286"/>
      <c r="H114" s="286" t="s">
        <v>1346</v>
      </c>
      <c r="I114" s="286" t="s">
        <v>1305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1303</v>
      </c>
      <c r="G115" s="286"/>
      <c r="H115" s="286" t="s">
        <v>1347</v>
      </c>
      <c r="I115" s="286" t="s">
        <v>1338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1303</v>
      </c>
      <c r="G116" s="286"/>
      <c r="H116" s="286" t="s">
        <v>1348</v>
      </c>
      <c r="I116" s="286" t="s">
        <v>1338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1303</v>
      </c>
      <c r="G117" s="286"/>
      <c r="H117" s="286" t="s">
        <v>1349</v>
      </c>
      <c r="I117" s="286" t="s">
        <v>1350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1351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1297</v>
      </c>
      <c r="D123" s="301"/>
      <c r="E123" s="301"/>
      <c r="F123" s="301" t="s">
        <v>1298</v>
      </c>
      <c r="G123" s="302"/>
      <c r="H123" s="301" t="s">
        <v>54</v>
      </c>
      <c r="I123" s="301" t="s">
        <v>57</v>
      </c>
      <c r="J123" s="301" t="s">
        <v>1299</v>
      </c>
      <c r="K123" s="330"/>
    </row>
    <row r="124" s="1" customFormat="1" ht="17.25" customHeight="1">
      <c r="B124" s="329"/>
      <c r="C124" s="303" t="s">
        <v>1300</v>
      </c>
      <c r="D124" s="303"/>
      <c r="E124" s="303"/>
      <c r="F124" s="304" t="s">
        <v>1301</v>
      </c>
      <c r="G124" s="305"/>
      <c r="H124" s="303"/>
      <c r="I124" s="303"/>
      <c r="J124" s="303" t="s">
        <v>1302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1306</v>
      </c>
      <c r="D126" s="308"/>
      <c r="E126" s="308"/>
      <c r="F126" s="309" t="s">
        <v>1303</v>
      </c>
      <c r="G126" s="286"/>
      <c r="H126" s="286" t="s">
        <v>1343</v>
      </c>
      <c r="I126" s="286" t="s">
        <v>1305</v>
      </c>
      <c r="J126" s="286">
        <v>120</v>
      </c>
      <c r="K126" s="334"/>
    </row>
    <row r="127" s="1" customFormat="1" ht="15" customHeight="1">
      <c r="B127" s="331"/>
      <c r="C127" s="286" t="s">
        <v>1352</v>
      </c>
      <c r="D127" s="286"/>
      <c r="E127" s="286"/>
      <c r="F127" s="309" t="s">
        <v>1303</v>
      </c>
      <c r="G127" s="286"/>
      <c r="H127" s="286" t="s">
        <v>1353</v>
      </c>
      <c r="I127" s="286" t="s">
        <v>1305</v>
      </c>
      <c r="J127" s="286" t="s">
        <v>1354</v>
      </c>
      <c r="K127" s="334"/>
    </row>
    <row r="128" s="1" customFormat="1" ht="15" customHeight="1">
      <c r="B128" s="331"/>
      <c r="C128" s="286" t="s">
        <v>1251</v>
      </c>
      <c r="D128" s="286"/>
      <c r="E128" s="286"/>
      <c r="F128" s="309" t="s">
        <v>1303</v>
      </c>
      <c r="G128" s="286"/>
      <c r="H128" s="286" t="s">
        <v>1355</v>
      </c>
      <c r="I128" s="286" t="s">
        <v>1305</v>
      </c>
      <c r="J128" s="286" t="s">
        <v>1354</v>
      </c>
      <c r="K128" s="334"/>
    </row>
    <row r="129" s="1" customFormat="1" ht="15" customHeight="1">
      <c r="B129" s="331"/>
      <c r="C129" s="286" t="s">
        <v>1314</v>
      </c>
      <c r="D129" s="286"/>
      <c r="E129" s="286"/>
      <c r="F129" s="309" t="s">
        <v>1309</v>
      </c>
      <c r="G129" s="286"/>
      <c r="H129" s="286" t="s">
        <v>1315</v>
      </c>
      <c r="I129" s="286" t="s">
        <v>1305</v>
      </c>
      <c r="J129" s="286">
        <v>15</v>
      </c>
      <c r="K129" s="334"/>
    </row>
    <row r="130" s="1" customFormat="1" ht="15" customHeight="1">
      <c r="B130" s="331"/>
      <c r="C130" s="312" t="s">
        <v>1316</v>
      </c>
      <c r="D130" s="312"/>
      <c r="E130" s="312"/>
      <c r="F130" s="313" t="s">
        <v>1309</v>
      </c>
      <c r="G130" s="312"/>
      <c r="H130" s="312" t="s">
        <v>1317</v>
      </c>
      <c r="I130" s="312" t="s">
        <v>1305</v>
      </c>
      <c r="J130" s="312">
        <v>15</v>
      </c>
      <c r="K130" s="334"/>
    </row>
    <row r="131" s="1" customFormat="1" ht="15" customHeight="1">
      <c r="B131" s="331"/>
      <c r="C131" s="312" t="s">
        <v>1318</v>
      </c>
      <c r="D131" s="312"/>
      <c r="E131" s="312"/>
      <c r="F131" s="313" t="s">
        <v>1309</v>
      </c>
      <c r="G131" s="312"/>
      <c r="H131" s="312" t="s">
        <v>1319</v>
      </c>
      <c r="I131" s="312" t="s">
        <v>1305</v>
      </c>
      <c r="J131" s="312">
        <v>20</v>
      </c>
      <c r="K131" s="334"/>
    </row>
    <row r="132" s="1" customFormat="1" ht="15" customHeight="1">
      <c r="B132" s="331"/>
      <c r="C132" s="312" t="s">
        <v>1320</v>
      </c>
      <c r="D132" s="312"/>
      <c r="E132" s="312"/>
      <c r="F132" s="313" t="s">
        <v>1309</v>
      </c>
      <c r="G132" s="312"/>
      <c r="H132" s="312" t="s">
        <v>1321</v>
      </c>
      <c r="I132" s="312" t="s">
        <v>1305</v>
      </c>
      <c r="J132" s="312">
        <v>20</v>
      </c>
      <c r="K132" s="334"/>
    </row>
    <row r="133" s="1" customFormat="1" ht="15" customHeight="1">
      <c r="B133" s="331"/>
      <c r="C133" s="286" t="s">
        <v>1308</v>
      </c>
      <c r="D133" s="286"/>
      <c r="E133" s="286"/>
      <c r="F133" s="309" t="s">
        <v>1309</v>
      </c>
      <c r="G133" s="286"/>
      <c r="H133" s="286" t="s">
        <v>1343</v>
      </c>
      <c r="I133" s="286" t="s">
        <v>1305</v>
      </c>
      <c r="J133" s="286">
        <v>50</v>
      </c>
      <c r="K133" s="334"/>
    </row>
    <row r="134" s="1" customFormat="1" ht="15" customHeight="1">
      <c r="B134" s="331"/>
      <c r="C134" s="286" t="s">
        <v>1322</v>
      </c>
      <c r="D134" s="286"/>
      <c r="E134" s="286"/>
      <c r="F134" s="309" t="s">
        <v>1309</v>
      </c>
      <c r="G134" s="286"/>
      <c r="H134" s="286" t="s">
        <v>1343</v>
      </c>
      <c r="I134" s="286" t="s">
        <v>1305</v>
      </c>
      <c r="J134" s="286">
        <v>50</v>
      </c>
      <c r="K134" s="334"/>
    </row>
    <row r="135" s="1" customFormat="1" ht="15" customHeight="1">
      <c r="B135" s="331"/>
      <c r="C135" s="286" t="s">
        <v>1328</v>
      </c>
      <c r="D135" s="286"/>
      <c r="E135" s="286"/>
      <c r="F135" s="309" t="s">
        <v>1309</v>
      </c>
      <c r="G135" s="286"/>
      <c r="H135" s="286" t="s">
        <v>1343</v>
      </c>
      <c r="I135" s="286" t="s">
        <v>1305</v>
      </c>
      <c r="J135" s="286">
        <v>50</v>
      </c>
      <c r="K135" s="334"/>
    </row>
    <row r="136" s="1" customFormat="1" ht="15" customHeight="1">
      <c r="B136" s="331"/>
      <c r="C136" s="286" t="s">
        <v>1330</v>
      </c>
      <c r="D136" s="286"/>
      <c r="E136" s="286"/>
      <c r="F136" s="309" t="s">
        <v>1309</v>
      </c>
      <c r="G136" s="286"/>
      <c r="H136" s="286" t="s">
        <v>1343</v>
      </c>
      <c r="I136" s="286" t="s">
        <v>1305</v>
      </c>
      <c r="J136" s="286">
        <v>50</v>
      </c>
      <c r="K136" s="334"/>
    </row>
    <row r="137" s="1" customFormat="1" ht="15" customHeight="1">
      <c r="B137" s="331"/>
      <c r="C137" s="286" t="s">
        <v>1331</v>
      </c>
      <c r="D137" s="286"/>
      <c r="E137" s="286"/>
      <c r="F137" s="309" t="s">
        <v>1309</v>
      </c>
      <c r="G137" s="286"/>
      <c r="H137" s="286" t="s">
        <v>1356</v>
      </c>
      <c r="I137" s="286" t="s">
        <v>1305</v>
      </c>
      <c r="J137" s="286">
        <v>255</v>
      </c>
      <c r="K137" s="334"/>
    </row>
    <row r="138" s="1" customFormat="1" ht="15" customHeight="1">
      <c r="B138" s="331"/>
      <c r="C138" s="286" t="s">
        <v>1333</v>
      </c>
      <c r="D138" s="286"/>
      <c r="E138" s="286"/>
      <c r="F138" s="309" t="s">
        <v>1303</v>
      </c>
      <c r="G138" s="286"/>
      <c r="H138" s="286" t="s">
        <v>1357</v>
      </c>
      <c r="I138" s="286" t="s">
        <v>1335</v>
      </c>
      <c r="J138" s="286"/>
      <c r="K138" s="334"/>
    </row>
    <row r="139" s="1" customFormat="1" ht="15" customHeight="1">
      <c r="B139" s="331"/>
      <c r="C139" s="286" t="s">
        <v>1336</v>
      </c>
      <c r="D139" s="286"/>
      <c r="E139" s="286"/>
      <c r="F139" s="309" t="s">
        <v>1303</v>
      </c>
      <c r="G139" s="286"/>
      <c r="H139" s="286" t="s">
        <v>1358</v>
      </c>
      <c r="I139" s="286" t="s">
        <v>1338</v>
      </c>
      <c r="J139" s="286"/>
      <c r="K139" s="334"/>
    </row>
    <row r="140" s="1" customFormat="1" ht="15" customHeight="1">
      <c r="B140" s="331"/>
      <c r="C140" s="286" t="s">
        <v>1339</v>
      </c>
      <c r="D140" s="286"/>
      <c r="E140" s="286"/>
      <c r="F140" s="309" t="s">
        <v>1303</v>
      </c>
      <c r="G140" s="286"/>
      <c r="H140" s="286" t="s">
        <v>1339</v>
      </c>
      <c r="I140" s="286" t="s">
        <v>1338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1303</v>
      </c>
      <c r="G141" s="286"/>
      <c r="H141" s="286" t="s">
        <v>1359</v>
      </c>
      <c r="I141" s="286" t="s">
        <v>1338</v>
      </c>
      <c r="J141" s="286"/>
      <c r="K141" s="334"/>
    </row>
    <row r="142" s="1" customFormat="1" ht="15" customHeight="1">
      <c r="B142" s="331"/>
      <c r="C142" s="286" t="s">
        <v>1360</v>
      </c>
      <c r="D142" s="286"/>
      <c r="E142" s="286"/>
      <c r="F142" s="309" t="s">
        <v>1303</v>
      </c>
      <c r="G142" s="286"/>
      <c r="H142" s="286" t="s">
        <v>1361</v>
      </c>
      <c r="I142" s="286" t="s">
        <v>1338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1362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1297</v>
      </c>
      <c r="D148" s="301"/>
      <c r="E148" s="301"/>
      <c r="F148" s="301" t="s">
        <v>1298</v>
      </c>
      <c r="G148" s="302"/>
      <c r="H148" s="301" t="s">
        <v>54</v>
      </c>
      <c r="I148" s="301" t="s">
        <v>57</v>
      </c>
      <c r="J148" s="301" t="s">
        <v>1299</v>
      </c>
      <c r="K148" s="300"/>
    </row>
    <row r="149" s="1" customFormat="1" ht="17.25" customHeight="1">
      <c r="B149" s="298"/>
      <c r="C149" s="303" t="s">
        <v>1300</v>
      </c>
      <c r="D149" s="303"/>
      <c r="E149" s="303"/>
      <c r="F149" s="304" t="s">
        <v>1301</v>
      </c>
      <c r="G149" s="305"/>
      <c r="H149" s="303"/>
      <c r="I149" s="303"/>
      <c r="J149" s="303" t="s">
        <v>1302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1306</v>
      </c>
      <c r="D151" s="286"/>
      <c r="E151" s="286"/>
      <c r="F151" s="339" t="s">
        <v>1303</v>
      </c>
      <c r="G151" s="286"/>
      <c r="H151" s="338" t="s">
        <v>1343</v>
      </c>
      <c r="I151" s="338" t="s">
        <v>1305</v>
      </c>
      <c r="J151" s="338">
        <v>120</v>
      </c>
      <c r="K151" s="334"/>
    </row>
    <row r="152" s="1" customFormat="1" ht="15" customHeight="1">
      <c r="B152" s="311"/>
      <c r="C152" s="338" t="s">
        <v>1352</v>
      </c>
      <c r="D152" s="286"/>
      <c r="E152" s="286"/>
      <c r="F152" s="339" t="s">
        <v>1303</v>
      </c>
      <c r="G152" s="286"/>
      <c r="H152" s="338" t="s">
        <v>1363</v>
      </c>
      <c r="I152" s="338" t="s">
        <v>1305</v>
      </c>
      <c r="J152" s="338" t="s">
        <v>1354</v>
      </c>
      <c r="K152" s="334"/>
    </row>
    <row r="153" s="1" customFormat="1" ht="15" customHeight="1">
      <c r="B153" s="311"/>
      <c r="C153" s="338" t="s">
        <v>1251</v>
      </c>
      <c r="D153" s="286"/>
      <c r="E153" s="286"/>
      <c r="F153" s="339" t="s">
        <v>1303</v>
      </c>
      <c r="G153" s="286"/>
      <c r="H153" s="338" t="s">
        <v>1364</v>
      </c>
      <c r="I153" s="338" t="s">
        <v>1305</v>
      </c>
      <c r="J153" s="338" t="s">
        <v>1354</v>
      </c>
      <c r="K153" s="334"/>
    </row>
    <row r="154" s="1" customFormat="1" ht="15" customHeight="1">
      <c r="B154" s="311"/>
      <c r="C154" s="338" t="s">
        <v>1308</v>
      </c>
      <c r="D154" s="286"/>
      <c r="E154" s="286"/>
      <c r="F154" s="339" t="s">
        <v>1309</v>
      </c>
      <c r="G154" s="286"/>
      <c r="H154" s="338" t="s">
        <v>1343</v>
      </c>
      <c r="I154" s="338" t="s">
        <v>1305</v>
      </c>
      <c r="J154" s="338">
        <v>50</v>
      </c>
      <c r="K154" s="334"/>
    </row>
    <row r="155" s="1" customFormat="1" ht="15" customHeight="1">
      <c r="B155" s="311"/>
      <c r="C155" s="338" t="s">
        <v>1311</v>
      </c>
      <c r="D155" s="286"/>
      <c r="E155" s="286"/>
      <c r="F155" s="339" t="s">
        <v>1303</v>
      </c>
      <c r="G155" s="286"/>
      <c r="H155" s="338" t="s">
        <v>1343</v>
      </c>
      <c r="I155" s="338" t="s">
        <v>1313</v>
      </c>
      <c r="J155" s="338"/>
      <c r="K155" s="334"/>
    </row>
    <row r="156" s="1" customFormat="1" ht="15" customHeight="1">
      <c r="B156" s="311"/>
      <c r="C156" s="338" t="s">
        <v>1322</v>
      </c>
      <c r="D156" s="286"/>
      <c r="E156" s="286"/>
      <c r="F156" s="339" t="s">
        <v>1309</v>
      </c>
      <c r="G156" s="286"/>
      <c r="H156" s="338" t="s">
        <v>1343</v>
      </c>
      <c r="I156" s="338" t="s">
        <v>1305</v>
      </c>
      <c r="J156" s="338">
        <v>50</v>
      </c>
      <c r="K156" s="334"/>
    </row>
    <row r="157" s="1" customFormat="1" ht="15" customHeight="1">
      <c r="B157" s="311"/>
      <c r="C157" s="338" t="s">
        <v>1330</v>
      </c>
      <c r="D157" s="286"/>
      <c r="E157" s="286"/>
      <c r="F157" s="339" t="s">
        <v>1309</v>
      </c>
      <c r="G157" s="286"/>
      <c r="H157" s="338" t="s">
        <v>1343</v>
      </c>
      <c r="I157" s="338" t="s">
        <v>1305</v>
      </c>
      <c r="J157" s="338">
        <v>50</v>
      </c>
      <c r="K157" s="334"/>
    </row>
    <row r="158" s="1" customFormat="1" ht="15" customHeight="1">
      <c r="B158" s="311"/>
      <c r="C158" s="338" t="s">
        <v>1328</v>
      </c>
      <c r="D158" s="286"/>
      <c r="E158" s="286"/>
      <c r="F158" s="339" t="s">
        <v>1309</v>
      </c>
      <c r="G158" s="286"/>
      <c r="H158" s="338" t="s">
        <v>1343</v>
      </c>
      <c r="I158" s="338" t="s">
        <v>1305</v>
      </c>
      <c r="J158" s="338">
        <v>50</v>
      </c>
      <c r="K158" s="334"/>
    </row>
    <row r="159" s="1" customFormat="1" ht="15" customHeight="1">
      <c r="B159" s="311"/>
      <c r="C159" s="338" t="s">
        <v>96</v>
      </c>
      <c r="D159" s="286"/>
      <c r="E159" s="286"/>
      <c r="F159" s="339" t="s">
        <v>1303</v>
      </c>
      <c r="G159" s="286"/>
      <c r="H159" s="338" t="s">
        <v>1365</v>
      </c>
      <c r="I159" s="338" t="s">
        <v>1305</v>
      </c>
      <c r="J159" s="338" t="s">
        <v>1366</v>
      </c>
      <c r="K159" s="334"/>
    </row>
    <row r="160" s="1" customFormat="1" ht="15" customHeight="1">
      <c r="B160" s="311"/>
      <c r="C160" s="338" t="s">
        <v>1367</v>
      </c>
      <c r="D160" s="286"/>
      <c r="E160" s="286"/>
      <c r="F160" s="339" t="s">
        <v>1303</v>
      </c>
      <c r="G160" s="286"/>
      <c r="H160" s="338" t="s">
        <v>1368</v>
      </c>
      <c r="I160" s="338" t="s">
        <v>1338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1369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1297</v>
      </c>
      <c r="D166" s="301"/>
      <c r="E166" s="301"/>
      <c r="F166" s="301" t="s">
        <v>1298</v>
      </c>
      <c r="G166" s="343"/>
      <c r="H166" s="344" t="s">
        <v>54</v>
      </c>
      <c r="I166" s="344" t="s">
        <v>57</v>
      </c>
      <c r="J166" s="301" t="s">
        <v>1299</v>
      </c>
      <c r="K166" s="278"/>
    </row>
    <row r="167" s="1" customFormat="1" ht="17.25" customHeight="1">
      <c r="B167" s="279"/>
      <c r="C167" s="303" t="s">
        <v>1300</v>
      </c>
      <c r="D167" s="303"/>
      <c r="E167" s="303"/>
      <c r="F167" s="304" t="s">
        <v>1301</v>
      </c>
      <c r="G167" s="345"/>
      <c r="H167" s="346"/>
      <c r="I167" s="346"/>
      <c r="J167" s="303" t="s">
        <v>1302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1306</v>
      </c>
      <c r="D169" s="286"/>
      <c r="E169" s="286"/>
      <c r="F169" s="309" t="s">
        <v>1303</v>
      </c>
      <c r="G169" s="286"/>
      <c r="H169" s="286" t="s">
        <v>1343</v>
      </c>
      <c r="I169" s="286" t="s">
        <v>1305</v>
      </c>
      <c r="J169" s="286">
        <v>120</v>
      </c>
      <c r="K169" s="334"/>
    </row>
    <row r="170" s="1" customFormat="1" ht="15" customHeight="1">
      <c r="B170" s="311"/>
      <c r="C170" s="286" t="s">
        <v>1352</v>
      </c>
      <c r="D170" s="286"/>
      <c r="E170" s="286"/>
      <c r="F170" s="309" t="s">
        <v>1303</v>
      </c>
      <c r="G170" s="286"/>
      <c r="H170" s="286" t="s">
        <v>1353</v>
      </c>
      <c r="I170" s="286" t="s">
        <v>1305</v>
      </c>
      <c r="J170" s="286" t="s">
        <v>1354</v>
      </c>
      <c r="K170" s="334"/>
    </row>
    <row r="171" s="1" customFormat="1" ht="15" customHeight="1">
      <c r="B171" s="311"/>
      <c r="C171" s="286" t="s">
        <v>1251</v>
      </c>
      <c r="D171" s="286"/>
      <c r="E171" s="286"/>
      <c r="F171" s="309" t="s">
        <v>1303</v>
      </c>
      <c r="G171" s="286"/>
      <c r="H171" s="286" t="s">
        <v>1370</v>
      </c>
      <c r="I171" s="286" t="s">
        <v>1305</v>
      </c>
      <c r="J171" s="286" t="s">
        <v>1354</v>
      </c>
      <c r="K171" s="334"/>
    </row>
    <row r="172" s="1" customFormat="1" ht="15" customHeight="1">
      <c r="B172" s="311"/>
      <c r="C172" s="286" t="s">
        <v>1308</v>
      </c>
      <c r="D172" s="286"/>
      <c r="E172" s="286"/>
      <c r="F172" s="309" t="s">
        <v>1309</v>
      </c>
      <c r="G172" s="286"/>
      <c r="H172" s="286" t="s">
        <v>1370</v>
      </c>
      <c r="I172" s="286" t="s">
        <v>1305</v>
      </c>
      <c r="J172" s="286">
        <v>50</v>
      </c>
      <c r="K172" s="334"/>
    </row>
    <row r="173" s="1" customFormat="1" ht="15" customHeight="1">
      <c r="B173" s="311"/>
      <c r="C173" s="286" t="s">
        <v>1311</v>
      </c>
      <c r="D173" s="286"/>
      <c r="E173" s="286"/>
      <c r="F173" s="309" t="s">
        <v>1303</v>
      </c>
      <c r="G173" s="286"/>
      <c r="H173" s="286" t="s">
        <v>1370</v>
      </c>
      <c r="I173" s="286" t="s">
        <v>1313</v>
      </c>
      <c r="J173" s="286"/>
      <c r="K173" s="334"/>
    </row>
    <row r="174" s="1" customFormat="1" ht="15" customHeight="1">
      <c r="B174" s="311"/>
      <c r="C174" s="286" t="s">
        <v>1322</v>
      </c>
      <c r="D174" s="286"/>
      <c r="E174" s="286"/>
      <c r="F174" s="309" t="s">
        <v>1309</v>
      </c>
      <c r="G174" s="286"/>
      <c r="H174" s="286" t="s">
        <v>1370</v>
      </c>
      <c r="I174" s="286" t="s">
        <v>1305</v>
      </c>
      <c r="J174" s="286">
        <v>50</v>
      </c>
      <c r="K174" s="334"/>
    </row>
    <row r="175" s="1" customFormat="1" ht="15" customHeight="1">
      <c r="B175" s="311"/>
      <c r="C175" s="286" t="s">
        <v>1330</v>
      </c>
      <c r="D175" s="286"/>
      <c r="E175" s="286"/>
      <c r="F175" s="309" t="s">
        <v>1309</v>
      </c>
      <c r="G175" s="286"/>
      <c r="H175" s="286" t="s">
        <v>1370</v>
      </c>
      <c r="I175" s="286" t="s">
        <v>1305</v>
      </c>
      <c r="J175" s="286">
        <v>50</v>
      </c>
      <c r="K175" s="334"/>
    </row>
    <row r="176" s="1" customFormat="1" ht="15" customHeight="1">
      <c r="B176" s="311"/>
      <c r="C176" s="286" t="s">
        <v>1328</v>
      </c>
      <c r="D176" s="286"/>
      <c r="E176" s="286"/>
      <c r="F176" s="309" t="s">
        <v>1309</v>
      </c>
      <c r="G176" s="286"/>
      <c r="H176" s="286" t="s">
        <v>1370</v>
      </c>
      <c r="I176" s="286" t="s">
        <v>1305</v>
      </c>
      <c r="J176" s="286">
        <v>50</v>
      </c>
      <c r="K176" s="334"/>
    </row>
    <row r="177" s="1" customFormat="1" ht="15" customHeight="1">
      <c r="B177" s="311"/>
      <c r="C177" s="286" t="s">
        <v>108</v>
      </c>
      <c r="D177" s="286"/>
      <c r="E177" s="286"/>
      <c r="F177" s="309" t="s">
        <v>1303</v>
      </c>
      <c r="G177" s="286"/>
      <c r="H177" s="286" t="s">
        <v>1371</v>
      </c>
      <c r="I177" s="286" t="s">
        <v>1372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1303</v>
      </c>
      <c r="G178" s="286"/>
      <c r="H178" s="286" t="s">
        <v>1373</v>
      </c>
      <c r="I178" s="286" t="s">
        <v>1374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1303</v>
      </c>
      <c r="G179" s="286"/>
      <c r="H179" s="286" t="s">
        <v>1375</v>
      </c>
      <c r="I179" s="286" t="s">
        <v>1305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1303</v>
      </c>
      <c r="G180" s="286"/>
      <c r="H180" s="286" t="s">
        <v>1376</v>
      </c>
      <c r="I180" s="286" t="s">
        <v>1305</v>
      </c>
      <c r="J180" s="286">
        <v>255</v>
      </c>
      <c r="K180" s="334"/>
    </row>
    <row r="181" s="1" customFormat="1" ht="15" customHeight="1">
      <c r="B181" s="311"/>
      <c r="C181" s="286" t="s">
        <v>109</v>
      </c>
      <c r="D181" s="286"/>
      <c r="E181" s="286"/>
      <c r="F181" s="309" t="s">
        <v>1303</v>
      </c>
      <c r="G181" s="286"/>
      <c r="H181" s="286" t="s">
        <v>1267</v>
      </c>
      <c r="I181" s="286" t="s">
        <v>1305</v>
      </c>
      <c r="J181" s="286">
        <v>10</v>
      </c>
      <c r="K181" s="334"/>
    </row>
    <row r="182" s="1" customFormat="1" ht="15" customHeight="1">
      <c r="B182" s="311"/>
      <c r="C182" s="286" t="s">
        <v>110</v>
      </c>
      <c r="D182" s="286"/>
      <c r="E182" s="286"/>
      <c r="F182" s="309" t="s">
        <v>1303</v>
      </c>
      <c r="G182" s="286"/>
      <c r="H182" s="286" t="s">
        <v>1377</v>
      </c>
      <c r="I182" s="286" t="s">
        <v>1338</v>
      </c>
      <c r="J182" s="286"/>
      <c r="K182" s="334"/>
    </row>
    <row r="183" s="1" customFormat="1" ht="15" customHeight="1">
      <c r="B183" s="311"/>
      <c r="C183" s="286" t="s">
        <v>1378</v>
      </c>
      <c r="D183" s="286"/>
      <c r="E183" s="286"/>
      <c r="F183" s="309" t="s">
        <v>1303</v>
      </c>
      <c r="G183" s="286"/>
      <c r="H183" s="286" t="s">
        <v>1379</v>
      </c>
      <c r="I183" s="286" t="s">
        <v>1338</v>
      </c>
      <c r="J183" s="286"/>
      <c r="K183" s="334"/>
    </row>
    <row r="184" s="1" customFormat="1" ht="15" customHeight="1">
      <c r="B184" s="311"/>
      <c r="C184" s="286" t="s">
        <v>1367</v>
      </c>
      <c r="D184" s="286"/>
      <c r="E184" s="286"/>
      <c r="F184" s="309" t="s">
        <v>1303</v>
      </c>
      <c r="G184" s="286"/>
      <c r="H184" s="286" t="s">
        <v>1380</v>
      </c>
      <c r="I184" s="286" t="s">
        <v>1338</v>
      </c>
      <c r="J184" s="286"/>
      <c r="K184" s="334"/>
    </row>
    <row r="185" s="1" customFormat="1" ht="15" customHeight="1">
      <c r="B185" s="311"/>
      <c r="C185" s="286" t="s">
        <v>112</v>
      </c>
      <c r="D185" s="286"/>
      <c r="E185" s="286"/>
      <c r="F185" s="309" t="s">
        <v>1309</v>
      </c>
      <c r="G185" s="286"/>
      <c r="H185" s="286" t="s">
        <v>1381</v>
      </c>
      <c r="I185" s="286" t="s">
        <v>1305</v>
      </c>
      <c r="J185" s="286">
        <v>50</v>
      </c>
      <c r="K185" s="334"/>
    </row>
    <row r="186" s="1" customFormat="1" ht="15" customHeight="1">
      <c r="B186" s="311"/>
      <c r="C186" s="286" t="s">
        <v>1382</v>
      </c>
      <c r="D186" s="286"/>
      <c r="E186" s="286"/>
      <c r="F186" s="309" t="s">
        <v>1309</v>
      </c>
      <c r="G186" s="286"/>
      <c r="H186" s="286" t="s">
        <v>1383</v>
      </c>
      <c r="I186" s="286" t="s">
        <v>1384</v>
      </c>
      <c r="J186" s="286"/>
      <c r="K186" s="334"/>
    </row>
    <row r="187" s="1" customFormat="1" ht="15" customHeight="1">
      <c r="B187" s="311"/>
      <c r="C187" s="286" t="s">
        <v>1385</v>
      </c>
      <c r="D187" s="286"/>
      <c r="E187" s="286"/>
      <c r="F187" s="309" t="s">
        <v>1309</v>
      </c>
      <c r="G187" s="286"/>
      <c r="H187" s="286" t="s">
        <v>1386</v>
      </c>
      <c r="I187" s="286" t="s">
        <v>1384</v>
      </c>
      <c r="J187" s="286"/>
      <c r="K187" s="334"/>
    </row>
    <row r="188" s="1" customFormat="1" ht="15" customHeight="1">
      <c r="B188" s="311"/>
      <c r="C188" s="286" t="s">
        <v>1387</v>
      </c>
      <c r="D188" s="286"/>
      <c r="E188" s="286"/>
      <c r="F188" s="309" t="s">
        <v>1309</v>
      </c>
      <c r="G188" s="286"/>
      <c r="H188" s="286" t="s">
        <v>1388</v>
      </c>
      <c r="I188" s="286" t="s">
        <v>1384</v>
      </c>
      <c r="J188" s="286"/>
      <c r="K188" s="334"/>
    </row>
    <row r="189" s="1" customFormat="1" ht="15" customHeight="1">
      <c r="B189" s="311"/>
      <c r="C189" s="347" t="s">
        <v>1389</v>
      </c>
      <c r="D189" s="286"/>
      <c r="E189" s="286"/>
      <c r="F189" s="309" t="s">
        <v>1309</v>
      </c>
      <c r="G189" s="286"/>
      <c r="H189" s="286" t="s">
        <v>1390</v>
      </c>
      <c r="I189" s="286" t="s">
        <v>1391</v>
      </c>
      <c r="J189" s="348" t="s">
        <v>1392</v>
      </c>
      <c r="K189" s="334"/>
    </row>
    <row r="190" s="17" customFormat="1" ht="15" customHeight="1">
      <c r="B190" s="349"/>
      <c r="C190" s="350" t="s">
        <v>1393</v>
      </c>
      <c r="D190" s="351"/>
      <c r="E190" s="351"/>
      <c r="F190" s="352" t="s">
        <v>1309</v>
      </c>
      <c r="G190" s="351"/>
      <c r="H190" s="351" t="s">
        <v>1394</v>
      </c>
      <c r="I190" s="351" t="s">
        <v>1391</v>
      </c>
      <c r="J190" s="353" t="s">
        <v>1392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1303</v>
      </c>
      <c r="G191" s="286"/>
      <c r="H191" s="283" t="s">
        <v>1395</v>
      </c>
      <c r="I191" s="286" t="s">
        <v>1396</v>
      </c>
      <c r="J191" s="286"/>
      <c r="K191" s="334"/>
    </row>
    <row r="192" s="1" customFormat="1" ht="15" customHeight="1">
      <c r="B192" s="311"/>
      <c r="C192" s="347" t="s">
        <v>1397</v>
      </c>
      <c r="D192" s="286"/>
      <c r="E192" s="286"/>
      <c r="F192" s="309" t="s">
        <v>1303</v>
      </c>
      <c r="G192" s="286"/>
      <c r="H192" s="286" t="s">
        <v>1398</v>
      </c>
      <c r="I192" s="286" t="s">
        <v>1338</v>
      </c>
      <c r="J192" s="286"/>
      <c r="K192" s="334"/>
    </row>
    <row r="193" s="1" customFormat="1" ht="15" customHeight="1">
      <c r="B193" s="311"/>
      <c r="C193" s="347" t="s">
        <v>1399</v>
      </c>
      <c r="D193" s="286"/>
      <c r="E193" s="286"/>
      <c r="F193" s="309" t="s">
        <v>1303</v>
      </c>
      <c r="G193" s="286"/>
      <c r="H193" s="286" t="s">
        <v>1400</v>
      </c>
      <c r="I193" s="286" t="s">
        <v>1338</v>
      </c>
      <c r="J193" s="286"/>
      <c r="K193" s="334"/>
    </row>
    <row r="194" s="1" customFormat="1" ht="15" customHeight="1">
      <c r="B194" s="311"/>
      <c r="C194" s="347" t="s">
        <v>1401</v>
      </c>
      <c r="D194" s="286"/>
      <c r="E194" s="286"/>
      <c r="F194" s="309" t="s">
        <v>1309</v>
      </c>
      <c r="G194" s="286"/>
      <c r="H194" s="286" t="s">
        <v>1402</v>
      </c>
      <c r="I194" s="286" t="s">
        <v>1338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1403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1404</v>
      </c>
      <c r="D201" s="356"/>
      <c r="E201" s="356"/>
      <c r="F201" s="356" t="s">
        <v>1405</v>
      </c>
      <c r="G201" s="357"/>
      <c r="H201" s="356" t="s">
        <v>1406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1396</v>
      </c>
      <c r="D203" s="286"/>
      <c r="E203" s="286"/>
      <c r="F203" s="309" t="s">
        <v>43</v>
      </c>
      <c r="G203" s="286"/>
      <c r="H203" s="286" t="s">
        <v>1407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1408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1409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1410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1411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1350</v>
      </c>
      <c r="D209" s="286"/>
      <c r="E209" s="286"/>
      <c r="F209" s="309" t="s">
        <v>79</v>
      </c>
      <c r="G209" s="286"/>
      <c r="H209" s="286" t="s">
        <v>1412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1246</v>
      </c>
      <c r="G210" s="286"/>
      <c r="H210" s="286" t="s">
        <v>1247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1244</v>
      </c>
      <c r="G211" s="286"/>
      <c r="H211" s="286" t="s">
        <v>1413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1248</v>
      </c>
      <c r="G212" s="347"/>
      <c r="H212" s="338" t="s">
        <v>90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1249</v>
      </c>
      <c r="G213" s="347"/>
      <c r="H213" s="338" t="s">
        <v>1414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1374</v>
      </c>
      <c r="D215" s="286"/>
      <c r="E215" s="286"/>
      <c r="F215" s="309">
        <v>1</v>
      </c>
      <c r="G215" s="347"/>
      <c r="H215" s="338" t="s">
        <v>1415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1416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1417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1418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2025-10-11T21:07:28Z</dcterms:created>
  <dcterms:modified xsi:type="dcterms:W3CDTF">2025-10-11T21:07:32Z</dcterms:modified>
</cp:coreProperties>
</file>