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DPKV\Kancelare\05_etapa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dravotně technické ..." sheetId="3" r:id="rId3"/>
    <sheet name="03 - Vytápění" sheetId="4" r:id="rId4"/>
    <sheet name="04 - Vzduchotechnika" sheetId="5" r:id="rId5"/>
    <sheet name="05 - Elektroinstalace" sheetId="6" r:id="rId6"/>
    <sheet name="06 - Vedlejší a ostatní n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'01 - Stavební část'!$C$92:$K$442</definedName>
    <definedName name="_xlnm.Print_Area" localSheetId="1">'01 - Stavební část'!$C$4:$J$39,'01 - Stavební část'!$C$45:$J$74,'01 - Stavební část'!$C$80:$K$442</definedName>
    <definedName name="_xlnm.Print_Titles" localSheetId="1">'01 - Stavební část'!$92:$92</definedName>
    <definedName name="_xlnm._FilterDatabase" localSheetId="2" hidden="1">'02 - Zdravotně technické ...'!$C$87:$K$238</definedName>
    <definedName name="_xlnm.Print_Area" localSheetId="2">'02 - Zdravotně technické ...'!$C$4:$J$39,'02 - Zdravotně technické ...'!$C$45:$J$69,'02 - Zdravotně technické ...'!$C$75:$K$238</definedName>
    <definedName name="_xlnm.Print_Titles" localSheetId="2">'02 - Zdravotně technické ...'!$87:$87</definedName>
    <definedName name="_xlnm._FilterDatabase" localSheetId="3" hidden="1">'03 - Vytápění'!$C$86:$K$229</definedName>
    <definedName name="_xlnm.Print_Area" localSheetId="3">'03 - Vytápění'!$C$4:$J$39,'03 - Vytápění'!$C$45:$J$68,'03 - Vytápění'!$C$74:$K$229</definedName>
    <definedName name="_xlnm.Print_Titles" localSheetId="3">'03 - Vytápění'!$86:$86</definedName>
    <definedName name="_xlnm._FilterDatabase" localSheetId="4" hidden="1">'04 - Vzduchotechnika'!$C$82:$K$167</definedName>
    <definedName name="_xlnm.Print_Area" localSheetId="4">'04 - Vzduchotechnika'!$C$4:$J$39,'04 - Vzduchotechnika'!$C$45:$J$64,'04 - Vzduchotechnika'!$C$70:$K$167</definedName>
    <definedName name="_xlnm.Print_Titles" localSheetId="4">'04 - Vzduchotechnika'!$82:$82</definedName>
    <definedName name="_xlnm._FilterDatabase" localSheetId="5" hidden="1">'05 - Elektroinstalace'!$C$86:$K$295</definedName>
    <definedName name="_xlnm.Print_Area" localSheetId="5">'05 - Elektroinstalace'!$C$4:$J$39,'05 - Elektroinstalace'!$C$45:$J$68,'05 - Elektroinstalace'!$C$74:$K$295</definedName>
    <definedName name="_xlnm.Print_Titles" localSheetId="5">'05 - Elektroinstalace'!$86:$86</definedName>
    <definedName name="_xlnm._FilterDatabase" localSheetId="6" hidden="1">'06 - Vedlejší a ostatní n...'!$C$84:$K$111</definedName>
    <definedName name="_xlnm.Print_Area" localSheetId="6">'06 - Vedlejší a ostatní n...'!$C$4:$J$39,'06 - Vedlejší a ostatní n...'!$C$45:$J$66,'06 - Vedlejší a ostatní n...'!$C$72:$K$111</definedName>
    <definedName name="_xlnm.Print_Titles" localSheetId="6">'06 - Vedlejší a ostatní n...'!$84:$84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07"/>
  <c r="BH107"/>
  <c r="BG107"/>
  <c r="BF107"/>
  <c r="T107"/>
  <c r="T106"/>
  <c r="R107"/>
  <c r="R106"/>
  <c r="P107"/>
  <c r="P106"/>
  <c r="BI103"/>
  <c r="BH103"/>
  <c r="BG103"/>
  <c r="BF103"/>
  <c r="T103"/>
  <c r="T102"/>
  <c r="R103"/>
  <c r="R102"/>
  <c r="P103"/>
  <c r="P102"/>
  <c r="BI99"/>
  <c r="BH99"/>
  <c r="BG99"/>
  <c r="BF99"/>
  <c r="T99"/>
  <c r="T98"/>
  <c r="R99"/>
  <c r="R98"/>
  <c r="P99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T87"/>
  <c r="R88"/>
  <c r="R87"/>
  <c r="P88"/>
  <c r="P87"/>
  <c r="J82"/>
  <c r="F81"/>
  <c r="F79"/>
  <c r="E77"/>
  <c r="J55"/>
  <c r="F54"/>
  <c r="F52"/>
  <c r="E50"/>
  <c r="J21"/>
  <c r="E21"/>
  <c r="J81"/>
  <c r="J20"/>
  <c r="J18"/>
  <c r="E18"/>
  <c r="F82"/>
  <c r="J17"/>
  <c r="J12"/>
  <c r="J79"/>
  <c r="E7"/>
  <c r="E75"/>
  <c i="6" r="J37"/>
  <c r="J36"/>
  <c i="1" r="AY59"/>
  <c i="6" r="J35"/>
  <c i="1" r="AX59"/>
  <c i="6" r="BI291"/>
  <c r="BH291"/>
  <c r="BG291"/>
  <c r="BF291"/>
  <c r="T291"/>
  <c r="R291"/>
  <c r="P291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9"/>
  <c r="BH209"/>
  <c r="BG209"/>
  <c r="BF209"/>
  <c r="T209"/>
  <c r="R209"/>
  <c r="P209"/>
  <c r="BI207"/>
  <c r="BH207"/>
  <c r="BG207"/>
  <c r="BF207"/>
  <c r="T207"/>
  <c r="R207"/>
  <c r="P207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4"/>
  <c r="F83"/>
  <c r="F81"/>
  <c r="E79"/>
  <c r="J55"/>
  <c r="F54"/>
  <c r="F52"/>
  <c r="E50"/>
  <c r="J21"/>
  <c r="E21"/>
  <c r="J54"/>
  <c r="J20"/>
  <c r="J18"/>
  <c r="E18"/>
  <c r="F84"/>
  <c r="J17"/>
  <c r="J12"/>
  <c r="J81"/>
  <c r="E7"/>
  <c r="E48"/>
  <c i="5" r="J37"/>
  <c r="J36"/>
  <c i="1" r="AY58"/>
  <c i="5" r="J35"/>
  <c i="1" r="AX58"/>
  <c i="5" r="BI163"/>
  <c r="BH163"/>
  <c r="BG163"/>
  <c r="BF163"/>
  <c r="T163"/>
  <c r="T162"/>
  <c r="R163"/>
  <c r="R162"/>
  <c r="P163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J80"/>
  <c r="F79"/>
  <c r="F77"/>
  <c r="E75"/>
  <c r="J55"/>
  <c r="F54"/>
  <c r="F52"/>
  <c r="E50"/>
  <c r="J21"/>
  <c r="E21"/>
  <c r="J54"/>
  <c r="J20"/>
  <c r="J18"/>
  <c r="E18"/>
  <c r="F80"/>
  <c r="J17"/>
  <c r="J12"/>
  <c r="J77"/>
  <c r="E7"/>
  <c r="E73"/>
  <c i="4" r="J37"/>
  <c r="J36"/>
  <c i="1" r="AY57"/>
  <c i="4" r="J35"/>
  <c i="1" r="AX57"/>
  <c i="4" r="BI225"/>
  <c r="BH225"/>
  <c r="BG225"/>
  <c r="BF225"/>
  <c r="T225"/>
  <c r="T224"/>
  <c r="R225"/>
  <c r="R224"/>
  <c r="P225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4"/>
  <c r="BH204"/>
  <c r="BG204"/>
  <c r="BF204"/>
  <c r="T204"/>
  <c r="R204"/>
  <c r="P204"/>
  <c r="BI197"/>
  <c r="BH197"/>
  <c r="BG197"/>
  <c r="BF197"/>
  <c r="T197"/>
  <c r="R197"/>
  <c r="P197"/>
  <c r="BI194"/>
  <c r="BH194"/>
  <c r="BG194"/>
  <c r="BF194"/>
  <c r="T194"/>
  <c r="R194"/>
  <c r="P194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F83"/>
  <c r="F81"/>
  <c r="E79"/>
  <c r="J55"/>
  <c r="F54"/>
  <c r="F52"/>
  <c r="E50"/>
  <c r="J21"/>
  <c r="E21"/>
  <c r="J54"/>
  <c r="J20"/>
  <c r="J18"/>
  <c r="E18"/>
  <c r="F55"/>
  <c r="J17"/>
  <c r="J12"/>
  <c r="J81"/>
  <c r="E7"/>
  <c r="E77"/>
  <c i="3" r="J37"/>
  <c r="J36"/>
  <c i="1" r="AY56"/>
  <c i="3" r="J35"/>
  <c i="1" r="AX56"/>
  <c i="3" r="BI234"/>
  <c r="BH234"/>
  <c r="BG234"/>
  <c r="BF234"/>
  <c r="T234"/>
  <c r="T233"/>
  <c r="R234"/>
  <c r="R233"/>
  <c r="P234"/>
  <c r="P233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J85"/>
  <c r="F84"/>
  <c r="F82"/>
  <c r="E80"/>
  <c r="J55"/>
  <c r="F54"/>
  <c r="F52"/>
  <c r="E50"/>
  <c r="J21"/>
  <c r="E21"/>
  <c r="J54"/>
  <c r="J20"/>
  <c r="J18"/>
  <c r="E18"/>
  <c r="F85"/>
  <c r="J17"/>
  <c r="J12"/>
  <c r="J52"/>
  <c r="E7"/>
  <c r="E48"/>
  <c i="2" r="J37"/>
  <c r="J36"/>
  <c i="1" r="AY55"/>
  <c i="2" r="J35"/>
  <c i="1" r="AX55"/>
  <c i="2" r="BI440"/>
  <c r="BH440"/>
  <c r="BG440"/>
  <c r="BF440"/>
  <c r="T440"/>
  <c r="R440"/>
  <c r="P440"/>
  <c r="BI437"/>
  <c r="BH437"/>
  <c r="BG437"/>
  <c r="BF437"/>
  <c r="T437"/>
  <c r="R437"/>
  <c r="P437"/>
  <c r="BI433"/>
  <c r="BH433"/>
  <c r="BG433"/>
  <c r="BF433"/>
  <c r="T433"/>
  <c r="R433"/>
  <c r="P433"/>
  <c r="BI430"/>
  <c r="BH430"/>
  <c r="BG430"/>
  <c r="BF430"/>
  <c r="T430"/>
  <c r="R430"/>
  <c r="P430"/>
  <c r="BI426"/>
  <c r="BH426"/>
  <c r="BG426"/>
  <c r="BF426"/>
  <c r="T426"/>
  <c r="R426"/>
  <c r="P426"/>
  <c r="BI423"/>
  <c r="BH423"/>
  <c r="BG423"/>
  <c r="BF423"/>
  <c r="T423"/>
  <c r="R423"/>
  <c r="P423"/>
  <c r="BI415"/>
  <c r="BH415"/>
  <c r="BG415"/>
  <c r="BF415"/>
  <c r="T415"/>
  <c r="R415"/>
  <c r="P415"/>
  <c r="BI407"/>
  <c r="BH407"/>
  <c r="BG407"/>
  <c r="BF407"/>
  <c r="T407"/>
  <c r="R407"/>
  <c r="P407"/>
  <c r="BI403"/>
  <c r="BH403"/>
  <c r="BG403"/>
  <c r="BF403"/>
  <c r="T403"/>
  <c r="R403"/>
  <c r="P403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0"/>
  <c r="BH380"/>
  <c r="BG380"/>
  <c r="BF380"/>
  <c r="T380"/>
  <c r="R380"/>
  <c r="P380"/>
  <c r="BI377"/>
  <c r="BH377"/>
  <c r="BG377"/>
  <c r="BF377"/>
  <c r="T377"/>
  <c r="R377"/>
  <c r="P377"/>
  <c r="BI371"/>
  <c r="BH371"/>
  <c r="BG371"/>
  <c r="BF371"/>
  <c r="T371"/>
  <c r="R371"/>
  <c r="P371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7"/>
  <c r="BH357"/>
  <c r="BG357"/>
  <c r="BF357"/>
  <c r="T357"/>
  <c r="R357"/>
  <c r="P357"/>
  <c r="BI352"/>
  <c r="BH352"/>
  <c r="BG352"/>
  <c r="BF352"/>
  <c r="T352"/>
  <c r="R352"/>
  <c r="P352"/>
  <c r="BI347"/>
  <c r="BH347"/>
  <c r="BG347"/>
  <c r="BF347"/>
  <c r="T347"/>
  <c r="R347"/>
  <c r="P347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2"/>
  <c r="BH332"/>
  <c r="BG332"/>
  <c r="BF332"/>
  <c r="T332"/>
  <c r="R332"/>
  <c r="P332"/>
  <c r="BI327"/>
  <c r="BH327"/>
  <c r="BG327"/>
  <c r="BF327"/>
  <c r="T327"/>
  <c r="R327"/>
  <c r="P327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21"/>
  <c r="BH221"/>
  <c r="BG221"/>
  <c r="BF221"/>
  <c r="T221"/>
  <c r="R221"/>
  <c r="P221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5"/>
  <c r="BH175"/>
  <c r="BG175"/>
  <c r="BF175"/>
  <c r="T175"/>
  <c r="R175"/>
  <c r="P175"/>
  <c r="BI169"/>
  <c r="BH169"/>
  <c r="BG169"/>
  <c r="BF169"/>
  <c r="T169"/>
  <c r="R169"/>
  <c r="P169"/>
  <c r="BI164"/>
  <c r="BH164"/>
  <c r="BG164"/>
  <c r="BF164"/>
  <c r="T164"/>
  <c r="R164"/>
  <c r="P164"/>
  <c r="BI158"/>
  <c r="BH158"/>
  <c r="BG158"/>
  <c r="BF158"/>
  <c r="T158"/>
  <c r="R158"/>
  <c r="P158"/>
  <c r="BI153"/>
  <c r="BH153"/>
  <c r="BG153"/>
  <c r="BF153"/>
  <c r="T153"/>
  <c r="R153"/>
  <c r="P153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T136"/>
  <c r="R137"/>
  <c r="R136"/>
  <c r="P137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T104"/>
  <c r="R105"/>
  <c r="R104"/>
  <c r="P105"/>
  <c r="P104"/>
  <c r="BI99"/>
  <c r="BH99"/>
  <c r="BG99"/>
  <c r="BF99"/>
  <c r="T99"/>
  <c r="R99"/>
  <c r="P99"/>
  <c r="BI96"/>
  <c r="BH96"/>
  <c r="BG96"/>
  <c r="BF96"/>
  <c r="T96"/>
  <c r="R96"/>
  <c r="P96"/>
  <c r="J90"/>
  <c r="F89"/>
  <c r="F87"/>
  <c r="E85"/>
  <c r="J55"/>
  <c r="F54"/>
  <c r="F52"/>
  <c r="E50"/>
  <c r="J21"/>
  <c r="E21"/>
  <c r="J54"/>
  <c r="J20"/>
  <c r="J18"/>
  <c r="E18"/>
  <c r="F90"/>
  <c r="J17"/>
  <c r="J12"/>
  <c r="J52"/>
  <c r="E7"/>
  <c r="E83"/>
  <c i="1" r="L50"/>
  <c r="AM50"/>
  <c r="AM49"/>
  <c r="L49"/>
  <c r="AM47"/>
  <c r="L47"/>
  <c r="L45"/>
  <c r="L44"/>
  <c i="2" r="BK251"/>
  <c r="J137"/>
  <c i="3" r="J191"/>
  <c i="4" r="BK168"/>
  <c i="7" r="BK95"/>
  <c i="2" r="BK440"/>
  <c r="J109"/>
  <c r="J130"/>
  <c i="3" r="BK227"/>
  <c r="J146"/>
  <c i="4" r="J221"/>
  <c i="5" r="BK133"/>
  <c i="6" r="J291"/>
  <c r="J259"/>
  <c i="2" r="BK332"/>
  <c r="J142"/>
  <c i="3" r="J170"/>
  <c i="4" r="J152"/>
  <c i="6" r="BK179"/>
  <c i="7" r="J99"/>
  <c i="2" r="J255"/>
  <c r="J192"/>
  <c r="BK260"/>
  <c i="3" r="J158"/>
  <c r="J174"/>
  <c i="4" r="J194"/>
  <c r="J90"/>
  <c r="BK93"/>
  <c i="5" r="J113"/>
  <c r="J136"/>
  <c i="6" r="BK131"/>
  <c r="BK230"/>
  <c i="2" r="J347"/>
  <c r="BK175"/>
  <c i="3" r="BK152"/>
  <c i="4" r="J140"/>
  <c i="6" r="BK214"/>
  <c r="J253"/>
  <c r="J233"/>
  <c i="2" r="BK258"/>
  <c i="3" r="BK167"/>
  <c i="4" r="BK146"/>
  <c r="BK164"/>
  <c i="6" r="BK253"/>
  <c i="2" r="BK269"/>
  <c i="6" r="BK141"/>
  <c i="3" r="J177"/>
  <c i="7" r="J88"/>
  <c i="2" r="J400"/>
  <c r="J133"/>
  <c i="3" r="J143"/>
  <c r="J101"/>
  <c i="4" r="BK178"/>
  <c i="6" r="BK242"/>
  <c r="BK219"/>
  <c i="2" r="J340"/>
  <c i="3" r="BK91"/>
  <c r="J197"/>
  <c i="6" r="BK157"/>
  <c r="BK113"/>
  <c i="2" r="J126"/>
  <c i="4" r="BK125"/>
  <c i="5" r="BK86"/>
  <c i="6" r="BK202"/>
  <c r="BK153"/>
  <c i="2" r="BK430"/>
  <c i="3" r="BK130"/>
  <c i="4" r="J225"/>
  <c i="2" r="J115"/>
  <c i="4" r="BK175"/>
  <c i="6" r="J90"/>
  <c i="2" r="J415"/>
  <c r="J123"/>
  <c r="BK153"/>
  <c i="3" r="J149"/>
  <c r="BK218"/>
  <c i="5" r="BK119"/>
  <c r="J153"/>
  <c i="6" r="BK196"/>
  <c r="J105"/>
  <c i="2" r="J281"/>
  <c i="4" r="BK100"/>
  <c i="6" r="BK160"/>
  <c i="2" r="BK423"/>
  <c r="BK357"/>
  <c i="3" r="J210"/>
  <c r="J127"/>
  <c i="4" r="J168"/>
  <c i="6" r="J198"/>
  <c i="2" r="J263"/>
  <c i="3" r="J218"/>
  <c i="4" r="BK117"/>
  <c i="5" r="J100"/>
  <c i="2" r="BK385"/>
  <c i="3" r="J111"/>
  <c i="4" r="J105"/>
  <c i="6" r="BK198"/>
  <c r="BK90"/>
  <c i="2" r="J337"/>
  <c i="3" r="J124"/>
  <c i="4" r="J149"/>
  <c i="6" r="J207"/>
  <c r="J244"/>
  <c i="2" r="BK352"/>
  <c r="BK317"/>
  <c i="3" r="J161"/>
  <c r="J189"/>
  <c r="BK118"/>
  <c i="4" r="J100"/>
  <c r="J131"/>
  <c i="5" r="J148"/>
  <c r="BK130"/>
  <c i="6" r="J182"/>
  <c i="3" r="J164"/>
  <c i="4" r="J114"/>
  <c i="2" r="J182"/>
  <c i="4" r="J216"/>
  <c i="6" r="BK276"/>
  <c i="2" r="BK230"/>
  <c r="J297"/>
  <c r="J105"/>
  <c r="J440"/>
  <c r="J230"/>
  <c i="3" r="J187"/>
  <c r="J118"/>
  <c r="BK170"/>
  <c i="4" r="J204"/>
  <c i="5" r="J91"/>
  <c i="6" r="J196"/>
  <c r="J179"/>
  <c r="J270"/>
  <c i="7" r="J103"/>
  <c i="2" r="BK130"/>
  <c r="BK426"/>
  <c i="3" r="J201"/>
  <c i="4" r="J122"/>
  <c i="5" r="J163"/>
  <c i="2" r="BK361"/>
  <c i="4" r="BK96"/>
  <c i="5" r="BK151"/>
  <c i="6" r="J246"/>
  <c i="2" r="BK281"/>
  <c r="J215"/>
  <c r="J352"/>
  <c r="BK215"/>
  <c i="3" r="J116"/>
  <c r="J121"/>
  <c i="5" r="J116"/>
  <c r="J119"/>
  <c i="6" r="BK164"/>
  <c r="BK146"/>
  <c i="2" r="BK263"/>
  <c r="BK297"/>
  <c i="3" r="J204"/>
  <c i="4" r="BK128"/>
  <c i="6" r="BK175"/>
  <c i="2" r="BK400"/>
  <c r="J304"/>
  <c r="BK158"/>
  <c i="3" r="J180"/>
  <c r="BK133"/>
  <c i="4" r="BK221"/>
  <c r="J219"/>
  <c r="J187"/>
  <c i="5" r="BK153"/>
  <c i="6" r="J279"/>
  <c r="BK125"/>
  <c r="BK267"/>
  <c i="2" r="BK142"/>
  <c r="J269"/>
  <c i="4" r="J184"/>
  <c i="5" r="J126"/>
  <c i="6" r="J143"/>
  <c r="BK244"/>
  <c i="2" r="J327"/>
  <c r="J153"/>
  <c i="3" r="BK182"/>
  <c i="2" r="BK274"/>
  <c r="BK115"/>
  <c i="4" r="J108"/>
  <c i="6" r="BK286"/>
  <c i="2" r="BK377"/>
  <c r="BK208"/>
  <c r="J357"/>
  <c r="J332"/>
  <c r="BK284"/>
  <c i="3" r="J167"/>
  <c r="BK174"/>
  <c r="BK213"/>
  <c i="5" r="J98"/>
  <c i="6" r="J249"/>
  <c r="BK228"/>
  <c r="J191"/>
  <c i="2" r="J423"/>
  <c r="BK99"/>
  <c i="3" r="BK121"/>
  <c i="4" r="BK155"/>
  <c i="6" r="BK207"/>
  <c i="2" r="BK407"/>
  <c r="BK344"/>
  <c i="3" r="J94"/>
  <c i="4" r="BK105"/>
  <c i="5" r="BK91"/>
  <c i="6" r="J98"/>
  <c i="2" r="J364"/>
  <c r="BK340"/>
  <c i="4" r="BK216"/>
  <c i="5" r="BK142"/>
  <c i="6" r="BK233"/>
  <c i="2" r="J175"/>
  <c i="4" r="J158"/>
  <c i="6" r="BK187"/>
  <c i="7" r="J107"/>
  <c i="2" r="BK248"/>
  <c r="BK182"/>
  <c r="J371"/>
  <c i="3" r="BK194"/>
  <c r="BK101"/>
  <c r="BK216"/>
  <c i="4" r="BK136"/>
  <c i="5" r="BK126"/>
  <c i="6" r="BK189"/>
  <c i="2" r="BK120"/>
  <c r="J225"/>
  <c i="4" r="BK187"/>
  <c i="5" r="J124"/>
  <c i="6" r="BK200"/>
  <c i="2" r="BK308"/>
  <c r="J367"/>
  <c r="BK133"/>
  <c i="3" r="BK204"/>
  <c r="BK201"/>
  <c i="4" r="BK122"/>
  <c r="BK166"/>
  <c r="J166"/>
  <c i="5" r="BK116"/>
  <c r="J121"/>
  <c i="6" r="J189"/>
  <c r="J120"/>
  <c i="2" r="BK187"/>
  <c i="3" r="J98"/>
  <c i="4" r="J120"/>
  <c r="BK181"/>
  <c i="5" r="BK139"/>
  <c i="6" r="J202"/>
  <c i="2" r="BK437"/>
  <c r="BK322"/>
  <c r="BK96"/>
  <c i="3" r="BK230"/>
  <c i="2" r="J430"/>
  <c i="3" r="J152"/>
  <c i="4" r="BK184"/>
  <c i="6" r="J262"/>
  <c i="7" r="BK103"/>
  <c i="2" r="J392"/>
  <c r="BK235"/>
  <c r="BK415"/>
  <c r="J187"/>
  <c i="3" r="BK187"/>
  <c r="J155"/>
  <c r="J221"/>
  <c i="4" r="BK225"/>
  <c i="5" r="BK100"/>
  <c r="BK145"/>
  <c i="6" r="J131"/>
  <c r="J200"/>
  <c r="BK282"/>
  <c i="2" r="J300"/>
  <c r="J322"/>
  <c i="3" r="BK124"/>
  <c i="4" r="J111"/>
  <c i="6" r="J116"/>
  <c r="BK251"/>
  <c i="5" r="J89"/>
  <c i="2" r="J120"/>
  <c i="4" r="BK204"/>
  <c i="6" r="J251"/>
  <c i="3" r="BK164"/>
  <c i="4" r="BK161"/>
  <c i="6" r="BK143"/>
  <c i="2" r="J361"/>
  <c r="J274"/>
  <c r="BK105"/>
  <c i="3" r="BK191"/>
  <c i="4" r="BK194"/>
  <c i="5" r="BK163"/>
  <c i="6" r="BK93"/>
  <c i="2" r="BK197"/>
  <c i="3" r="J223"/>
  <c i="5" r="J105"/>
  <c i="6" r="J221"/>
  <c i="2" r="BK433"/>
  <c r="BK337"/>
  <c i="3" r="BK221"/>
  <c i="4" r="BK140"/>
  <c r="J143"/>
  <c i="5" r="BK98"/>
  <c i="6" r="J230"/>
  <c i="7" r="BK107"/>
  <c i="3" r="BK98"/>
  <c i="4" r="J128"/>
  <c i="5" r="BK107"/>
  <c i="6" r="J228"/>
  <c i="7" r="J95"/>
  <c i="2" r="BK371"/>
  <c i="3" r="BK158"/>
  <c i="2" r="BK367"/>
  <c i="4" r="J161"/>
  <c i="6" r="BK256"/>
  <c i="2" r="J317"/>
  <c r="BK169"/>
  <c r="BK112"/>
  <c i="3" r="BK146"/>
  <c r="J104"/>
  <c i="5" r="J86"/>
  <c i="6" r="J108"/>
  <c r="BK123"/>
  <c i="2" r="BK147"/>
  <c i="5" r="J159"/>
  <c i="6" r="BK225"/>
  <c i="2" r="BK287"/>
  <c i="3" r="J199"/>
  <c i="4" r="BK207"/>
  <c i="6" r="J282"/>
  <c i="2" r="J407"/>
  <c r="BK238"/>
  <c i="4" r="J125"/>
  <c i="5" r="J151"/>
  <c i="2" r="BK123"/>
  <c i="4" r="BK172"/>
  <c i="5" r="J139"/>
  <c i="6" r="BK191"/>
  <c i="2" r="J403"/>
  <c r="BK312"/>
  <c i="3" r="BK136"/>
  <c i="4" r="J207"/>
  <c i="6" r="J286"/>
  <c i="2" r="J388"/>
  <c r="BK364"/>
  <c i="3" r="BK197"/>
  <c r="J182"/>
  <c r="J216"/>
  <c i="4" r="J155"/>
  <c r="J172"/>
  <c i="5" r="BK136"/>
  <c i="2" r="J437"/>
  <c r="BK225"/>
  <c i="3" r="J227"/>
  <c i="2" r="BK137"/>
  <c i="3" r="BK104"/>
  <c i="5" r="BK121"/>
  <c i="6" r="BK270"/>
  <c r="BK216"/>
  <c i="2" r="J208"/>
  <c i="4" r="J178"/>
  <c i="6" r="J123"/>
  <c r="BK279"/>
  <c i="2" r="BK243"/>
  <c r="J221"/>
  <c i="4" r="BK131"/>
  <c i="5" r="BK156"/>
  <c i="6" r="J157"/>
  <c i="1" r="AS54"/>
  <c i="5" r="J142"/>
  <c i="7" r="BK92"/>
  <c i="3" r="J136"/>
  <c i="4" r="J175"/>
  <c i="6" r="J125"/>
  <c i="2" r="BK253"/>
  <c r="J377"/>
  <c r="J164"/>
  <c r="J169"/>
  <c i="4" r="BK111"/>
  <c i="6" r="J141"/>
  <c i="2" r="J238"/>
  <c r="J433"/>
  <c i="3" r="BK127"/>
  <c i="4" r="BK114"/>
  <c i="5" r="J145"/>
  <c r="BK124"/>
  <c i="6" r="BK209"/>
  <c r="J134"/>
  <c r="BK134"/>
  <c i="2" r="BK246"/>
  <c i="3" r="BK210"/>
  <c i="4" r="BK219"/>
  <c r="BK120"/>
  <c i="6" r="J168"/>
  <c r="BK101"/>
  <c i="7" r="J92"/>
  <c i="2" r="BK164"/>
  <c i="3" r="BK139"/>
  <c r="BK184"/>
  <c i="4" r="BK108"/>
  <c i="5" r="J130"/>
  <c i="6" r="J136"/>
  <c r="J276"/>
  <c i="2" r="J380"/>
  <c i="3" r="BK199"/>
  <c i="5" r="J102"/>
  <c i="6" r="BK105"/>
  <c i="4" r="J96"/>
  <c i="6" r="BK98"/>
  <c r="BK182"/>
  <c i="2" r="J147"/>
  <c i="4" r="BK90"/>
  <c i="6" r="J93"/>
  <c i="2" r="J248"/>
  <c i="3" r="BK149"/>
  <c i="6" r="BK150"/>
  <c i="2" r="J426"/>
  <c r="J396"/>
  <c r="BK202"/>
  <c r="BK126"/>
  <c r="BK221"/>
  <c r="J99"/>
  <c i="3" r="BK180"/>
  <c r="J234"/>
  <c i="5" r="BK148"/>
  <c r="BK102"/>
  <c i="6" r="J153"/>
  <c r="J219"/>
  <c i="2" r="J112"/>
  <c i="3" r="J133"/>
  <c i="4" r="BK149"/>
  <c i="5" r="BK105"/>
  <c i="6" r="BK136"/>
  <c r="J150"/>
  <c r="J101"/>
  <c r="J256"/>
  <c i="2" r="J385"/>
  <c r="J293"/>
  <c i="4" r="BK143"/>
  <c i="5" r="BK89"/>
  <c i="2" r="BK304"/>
  <c r="J241"/>
  <c r="J235"/>
  <c r="J243"/>
  <c r="J212"/>
  <c r="BK265"/>
  <c i="3" r="J207"/>
  <c r="J91"/>
  <c r="BK161"/>
  <c i="4" r="J136"/>
  <c i="5" r="BK128"/>
  <c i="6" r="BK120"/>
  <c r="J164"/>
  <c i="2" r="J202"/>
  <c i="4" r="J181"/>
  <c i="6" r="J185"/>
  <c i="2" r="J197"/>
  <c i="4" r="BK152"/>
  <c i="6" r="BK291"/>
  <c i="2" r="BK388"/>
  <c i="3" r="BK155"/>
  <c i="6" r="BK262"/>
  <c i="2" r="J344"/>
  <c r="BK293"/>
  <c r="BK241"/>
  <c i="3" r="J194"/>
  <c r="J230"/>
  <c i="5" r="BK95"/>
  <c i="6" r="J216"/>
  <c r="BK171"/>
  <c r="BK237"/>
  <c i="2" r="J246"/>
  <c r="J96"/>
  <c i="3" r="BK223"/>
  <c r="BK94"/>
  <c i="4" r="J146"/>
  <c i="5" r="J95"/>
  <c i="6" r="BK221"/>
  <c r="J242"/>
  <c r="J187"/>
  <c i="2" r="BK109"/>
  <c i="4" r="J164"/>
  <c r="J197"/>
  <c i="6" r="BK249"/>
  <c r="J267"/>
  <c i="2" r="J308"/>
  <c r="J258"/>
  <c r="BK255"/>
  <c i="3" r="BK143"/>
  <c i="5" r="J110"/>
  <c i="6" r="J273"/>
  <c i="2" r="J265"/>
  <c i="5" r="J133"/>
  <c i="6" r="J225"/>
  <c r="BK108"/>
  <c i="2" r="BK212"/>
  <c i="3" r="BK108"/>
  <c i="5" r="J128"/>
  <c i="6" r="BK259"/>
  <c i="2" r="J287"/>
  <c i="3" r="BK234"/>
  <c r="J184"/>
  <c i="4" r="BK212"/>
  <c i="6" r="J175"/>
  <c i="2" r="BK396"/>
  <c i="3" r="J139"/>
  <c r="J108"/>
  <c i="5" r="BK159"/>
  <c i="6" r="BK185"/>
  <c i="2" r="J260"/>
  <c i="3" r="BK116"/>
  <c i="6" r="J113"/>
  <c i="2" r="BK392"/>
  <c r="J284"/>
  <c r="BK403"/>
  <c r="BK192"/>
  <c r="BK300"/>
  <c i="3" r="J130"/>
  <c r="BK189"/>
  <c i="4" r="BK158"/>
  <c i="5" r="BK110"/>
  <c r="J156"/>
  <c i="6" r="J146"/>
  <c i="2" r="J251"/>
  <c i="3" r="BK207"/>
  <c i="4" r="J117"/>
  <c i="6" r="J160"/>
  <c r="BK273"/>
  <c r="J214"/>
  <c i="7" r="BK99"/>
  <c i="2" r="BK327"/>
  <c i="3" r="BK111"/>
  <c i="4" r="J93"/>
  <c i="5" r="BK113"/>
  <c i="6" r="J209"/>
  <c r="J171"/>
  <c i="2" r="J312"/>
  <c r="BK347"/>
  <c i="3" r="J213"/>
  <c i="2" r="J158"/>
  <c r="J253"/>
  <c i="4" r="BK197"/>
  <c i="5" r="J107"/>
  <c i="6" r="BK168"/>
  <c r="BK116"/>
  <c r="BK246"/>
  <c i="2" r="BK380"/>
  <c i="3" r="BK177"/>
  <c i="4" r="J212"/>
  <c i="6" r="J237"/>
  <c i="7" r="BK88"/>
  <c i="2" l="1" r="BK95"/>
  <c r="P119"/>
  <c r="BK268"/>
  <c r="J268"/>
  <c r="J69"/>
  <c r="R406"/>
  <c i="3" r="BK90"/>
  <c r="BK173"/>
  <c r="J173"/>
  <c r="J66"/>
  <c r="R226"/>
  <c i="4" r="T139"/>
  <c i="5" r="T94"/>
  <c i="6" r="R112"/>
  <c r="BK285"/>
  <c r="J285"/>
  <c r="J67"/>
  <c i="2" r="BK141"/>
  <c r="BK311"/>
  <c r="J311"/>
  <c r="J70"/>
  <c r="BK399"/>
  <c r="J399"/>
  <c r="J72"/>
  <c i="4" r="R171"/>
  <c i="6" r="BK89"/>
  <c r="BK88"/>
  <c r="J88"/>
  <c r="J60"/>
  <c r="BK266"/>
  <c r="J266"/>
  <c r="J66"/>
  <c i="2" r="R141"/>
  <c r="R311"/>
  <c r="P399"/>
  <c i="3" r="P115"/>
  <c r="BK142"/>
  <c r="J142"/>
  <c r="J65"/>
  <c r="BK226"/>
  <c r="J226"/>
  <c r="J67"/>
  <c i="4" r="P139"/>
  <c i="6" r="BK224"/>
  <c r="J224"/>
  <c r="J64"/>
  <c r="T285"/>
  <c i="2" r="R119"/>
  <c r="P311"/>
  <c r="R399"/>
  <c i="3" r="P90"/>
  <c r="R173"/>
  <c i="4" r="P89"/>
  <c r="P88"/>
  <c r="R89"/>
  <c r="R88"/>
  <c r="BK215"/>
  <c r="J215"/>
  <c r="J66"/>
  <c i="2" r="R95"/>
  <c r="BK119"/>
  <c r="J119"/>
  <c r="J64"/>
  <c r="R268"/>
  <c r="BK370"/>
  <c r="J370"/>
  <c r="J71"/>
  <c i="3" r="T90"/>
  <c r="P173"/>
  <c r="T226"/>
  <c i="4" r="BK171"/>
  <c r="J171"/>
  <c r="J65"/>
  <c i="5" r="R85"/>
  <c i="6" r="P112"/>
  <c i="4" r="BK89"/>
  <c r="J89"/>
  <c r="J61"/>
  <c r="T89"/>
  <c r="T88"/>
  <c i="2" r="R108"/>
  <c r="T141"/>
  <c r="T311"/>
  <c r="T399"/>
  <c i="3" r="T97"/>
  <c r="R142"/>
  <c i="4" r="BK139"/>
  <c r="J139"/>
  <c r="J64"/>
  <c i="6" r="T89"/>
  <c r="T88"/>
  <c r="R266"/>
  <c r="R265"/>
  <c i="2" r="P95"/>
  <c r="T119"/>
  <c r="P268"/>
  <c r="T370"/>
  <c i="3" r="BK115"/>
  <c r="J115"/>
  <c r="J64"/>
  <c r="P142"/>
  <c i="4" r="BK104"/>
  <c r="BK103"/>
  <c r="J103"/>
  <c r="J62"/>
  <c r="T215"/>
  <c i="5" r="R94"/>
  <c r="R84"/>
  <c r="R83"/>
  <c i="6" r="P89"/>
  <c r="P88"/>
  <c r="T266"/>
  <c r="T265"/>
  <c i="2" r="T95"/>
  <c r="P108"/>
  <c r="P141"/>
  <c r="T268"/>
  <c r="P406"/>
  <c i="3" r="R90"/>
  <c r="R115"/>
  <c r="T115"/>
  <c r="P226"/>
  <c i="4" r="T104"/>
  <c r="R215"/>
  <c i="5" r="T85"/>
  <c i="7" r="P91"/>
  <c r="P86"/>
  <c r="P85"/>
  <c i="1" r="AU60"/>
  <c i="2" r="BK108"/>
  <c r="J108"/>
  <c r="J63"/>
  <c r="P224"/>
  <c r="BK406"/>
  <c r="J406"/>
  <c r="J73"/>
  <c i="3" r="T173"/>
  <c i="4" r="P104"/>
  <c i="6" r="P224"/>
  <c i="5" r="P85"/>
  <c i="6" r="R89"/>
  <c r="R88"/>
  <c r="P266"/>
  <c r="P265"/>
  <c r="R224"/>
  <c r="P285"/>
  <c i="7" r="R91"/>
  <c r="R86"/>
  <c r="R85"/>
  <c i="2" r="T224"/>
  <c r="P370"/>
  <c i="3" r="BK97"/>
  <c r="J97"/>
  <c r="J62"/>
  <c r="T142"/>
  <c i="4" r="R104"/>
  <c r="P215"/>
  <c i="5" r="P94"/>
  <c r="P84"/>
  <c r="P83"/>
  <c i="1" r="AU58"/>
  <c i="6" r="BK112"/>
  <c r="BK111"/>
  <c r="J111"/>
  <c r="J62"/>
  <c i="4" r="T171"/>
  <c i="6" r="T112"/>
  <c i="2" r="R224"/>
  <c r="T406"/>
  <c i="3" r="P97"/>
  <c i="4" r="R139"/>
  <c i="5" r="BK85"/>
  <c r="J85"/>
  <c r="J61"/>
  <c i="7" r="BK91"/>
  <c r="J91"/>
  <c r="J62"/>
  <c r="T91"/>
  <c r="T86"/>
  <c r="T85"/>
  <c i="2" r="T108"/>
  <c r="BK224"/>
  <c r="J224"/>
  <c r="J68"/>
  <c r="R370"/>
  <c i="3" r="R97"/>
  <c r="R89"/>
  <c i="4" r="P171"/>
  <c i="5" r="BK94"/>
  <c r="J94"/>
  <c r="J62"/>
  <c i="6" r="T224"/>
  <c r="R285"/>
  <c i="3" r="BK233"/>
  <c r="J233"/>
  <c r="J68"/>
  <c i="2" r="BK136"/>
  <c r="J136"/>
  <c r="J65"/>
  <c r="BK104"/>
  <c r="J104"/>
  <c r="J62"/>
  <c i="7" r="BK102"/>
  <c r="J102"/>
  <c r="J64"/>
  <c r="BK106"/>
  <c r="J106"/>
  <c r="J65"/>
  <c r="BK87"/>
  <c r="J87"/>
  <c r="J61"/>
  <c i="4" r="BK224"/>
  <c r="J224"/>
  <c r="J67"/>
  <c i="5" r="BK162"/>
  <c r="J162"/>
  <c r="J63"/>
  <c i="7" r="BK98"/>
  <c r="J98"/>
  <c r="J63"/>
  <c r="BE95"/>
  <c r="J52"/>
  <c i="6" r="J89"/>
  <c r="J61"/>
  <c r="J112"/>
  <c r="J63"/>
  <c i="7" r="F55"/>
  <c r="BE107"/>
  <c i="6" r="BK265"/>
  <c r="J265"/>
  <c r="J65"/>
  <c i="7" r="E48"/>
  <c r="J54"/>
  <c r="BE88"/>
  <c r="BE103"/>
  <c r="BE92"/>
  <c r="BE99"/>
  <c i="6" r="BK87"/>
  <c r="J87"/>
  <c r="BE168"/>
  <c r="BE198"/>
  <c r="BE282"/>
  <c r="BE230"/>
  <c r="BE237"/>
  <c r="BE123"/>
  <c r="F55"/>
  <c r="BE93"/>
  <c r="BE125"/>
  <c r="J52"/>
  <c r="BE179"/>
  <c r="BE187"/>
  <c r="BE276"/>
  <c r="BE98"/>
  <c r="BE228"/>
  <c r="BE105"/>
  <c r="BE113"/>
  <c r="BE116"/>
  <c r="BE120"/>
  <c r="BE136"/>
  <c r="BE150"/>
  <c r="BE153"/>
  <c r="BE160"/>
  <c r="BE191"/>
  <c r="BE209"/>
  <c r="BE214"/>
  <c r="BE219"/>
  <c r="BE267"/>
  <c r="BE101"/>
  <c r="BE175"/>
  <c r="BE196"/>
  <c r="BE216"/>
  <c r="BE244"/>
  <c r="BE246"/>
  <c r="BE251"/>
  <c r="BE262"/>
  <c r="BE273"/>
  <c r="E77"/>
  <c r="J83"/>
  <c r="BE131"/>
  <c r="BE141"/>
  <c r="BE157"/>
  <c r="BE200"/>
  <c r="BE221"/>
  <c r="BE270"/>
  <c r="BE225"/>
  <c r="BE242"/>
  <c r="BE249"/>
  <c r="BE253"/>
  <c r="BE143"/>
  <c r="BE164"/>
  <c r="BE185"/>
  <c r="BE202"/>
  <c r="BE207"/>
  <c r="BE259"/>
  <c r="BE146"/>
  <c r="BE171"/>
  <c r="BE182"/>
  <c r="BE189"/>
  <c r="BE233"/>
  <c r="BE279"/>
  <c r="BE286"/>
  <c r="BE291"/>
  <c r="BE90"/>
  <c r="BE108"/>
  <c r="BE134"/>
  <c r="BE256"/>
  <c i="5" r="BE86"/>
  <c r="BE91"/>
  <c r="BE107"/>
  <c r="BE119"/>
  <c r="BE126"/>
  <c r="BE139"/>
  <c r="E48"/>
  <c r="F55"/>
  <c r="J79"/>
  <c r="BE95"/>
  <c r="BE100"/>
  <c r="BE116"/>
  <c r="BE133"/>
  <c r="BE156"/>
  <c r="BE159"/>
  <c r="BE163"/>
  <c i="4" r="J104"/>
  <c r="J63"/>
  <c i="5" r="J52"/>
  <c r="BE102"/>
  <c r="BE113"/>
  <c r="BE121"/>
  <c r="BE136"/>
  <c r="BE142"/>
  <c r="BE145"/>
  <c r="BE105"/>
  <c r="BE124"/>
  <c r="BE128"/>
  <c r="BE130"/>
  <c r="BE148"/>
  <c r="BE110"/>
  <c r="BE153"/>
  <c r="BE89"/>
  <c r="BE98"/>
  <c r="BE151"/>
  <c i="4" r="BE122"/>
  <c r="BE184"/>
  <c r="BE197"/>
  <c r="BE120"/>
  <c r="BE136"/>
  <c r="BE143"/>
  <c r="BE166"/>
  <c r="BE175"/>
  <c r="BE181"/>
  <c r="BE187"/>
  <c r="J52"/>
  <c r="J83"/>
  <c r="BE96"/>
  <c r="BE114"/>
  <c i="3" r="BK114"/>
  <c r="J114"/>
  <c r="J63"/>
  <c i="4" r="BE100"/>
  <c r="BE128"/>
  <c r="BE149"/>
  <c r="BE161"/>
  <c r="BE216"/>
  <c r="BE168"/>
  <c r="E48"/>
  <c r="BE108"/>
  <c r="BE131"/>
  <c r="BE105"/>
  <c r="BE125"/>
  <c r="BE164"/>
  <c r="BE111"/>
  <c r="BE117"/>
  <c r="BE172"/>
  <c r="BE93"/>
  <c r="BE152"/>
  <c r="BE158"/>
  <c r="BE207"/>
  <c r="BE225"/>
  <c r="BE204"/>
  <c r="BE212"/>
  <c r="BE219"/>
  <c r="F84"/>
  <c r="BE146"/>
  <c r="BE155"/>
  <c i="3" r="J90"/>
  <c r="J61"/>
  <c i="4" r="BE90"/>
  <c r="BE194"/>
  <c r="BE221"/>
  <c r="BE140"/>
  <c r="BE178"/>
  <c i="3" r="F55"/>
  <c i="2" r="J95"/>
  <c r="J61"/>
  <c i="3" r="BE197"/>
  <c r="BE218"/>
  <c i="2" r="J141"/>
  <c r="J67"/>
  <c i="3" r="BE146"/>
  <c r="BE174"/>
  <c r="BE108"/>
  <c r="BE182"/>
  <c r="BE221"/>
  <c r="BE177"/>
  <c r="BE189"/>
  <c r="BE124"/>
  <c r="BE180"/>
  <c r="BE184"/>
  <c r="BE204"/>
  <c r="BE223"/>
  <c r="J84"/>
  <c r="BE94"/>
  <c r="BE130"/>
  <c r="BE136"/>
  <c r="BE139"/>
  <c r="J82"/>
  <c r="BE101"/>
  <c r="BE194"/>
  <c r="BE213"/>
  <c r="BE234"/>
  <c r="E78"/>
  <c r="BE152"/>
  <c r="BE161"/>
  <c r="BE164"/>
  <c r="BE167"/>
  <c r="BE210"/>
  <c r="BE98"/>
  <c r="BE111"/>
  <c r="BE149"/>
  <c r="BE91"/>
  <c r="BE121"/>
  <c r="BE127"/>
  <c r="BE143"/>
  <c r="BE158"/>
  <c r="BE170"/>
  <c r="BE187"/>
  <c r="BE199"/>
  <c r="BE201"/>
  <c r="BE191"/>
  <c r="BE216"/>
  <c r="BE227"/>
  <c r="BE230"/>
  <c r="BE104"/>
  <c r="BE116"/>
  <c r="BE118"/>
  <c r="BE133"/>
  <c r="BE207"/>
  <c r="BE155"/>
  <c i="2" r="BE99"/>
  <c r="BE202"/>
  <c r="BE230"/>
  <c r="BE260"/>
  <c r="BE208"/>
  <c r="BE212"/>
  <c r="BE246"/>
  <c r="BE265"/>
  <c r="BE269"/>
  <c r="BE293"/>
  <c r="BE322"/>
  <c r="BE327"/>
  <c r="BE332"/>
  <c r="E48"/>
  <c r="F55"/>
  <c r="J89"/>
  <c r="BE112"/>
  <c r="BE123"/>
  <c r="BE130"/>
  <c r="BE133"/>
  <c r="BE147"/>
  <c r="BE153"/>
  <c r="BE158"/>
  <c r="BE164"/>
  <c r="BE175"/>
  <c r="BE182"/>
  <c r="BE187"/>
  <c r="BE192"/>
  <c r="BE197"/>
  <c r="BE235"/>
  <c r="BE263"/>
  <c r="BE274"/>
  <c r="BE361"/>
  <c r="BE440"/>
  <c r="BE225"/>
  <c r="BE258"/>
  <c r="BE337"/>
  <c r="BE347"/>
  <c r="BE380"/>
  <c r="BE407"/>
  <c r="BE423"/>
  <c r="BE344"/>
  <c r="BE400"/>
  <c r="J87"/>
  <c r="BE120"/>
  <c r="BE126"/>
  <c r="BE142"/>
  <c r="BE238"/>
  <c r="BE281"/>
  <c r="BE367"/>
  <c r="BE388"/>
  <c r="BE415"/>
  <c r="BE433"/>
  <c r="BE96"/>
  <c r="BE137"/>
  <c r="BE169"/>
  <c r="BE243"/>
  <c r="BE253"/>
  <c r="BE385"/>
  <c r="BE396"/>
  <c r="BE426"/>
  <c r="BE357"/>
  <c r="BE364"/>
  <c r="BE241"/>
  <c r="BE317"/>
  <c r="BE340"/>
  <c r="BE352"/>
  <c r="BE377"/>
  <c r="BE392"/>
  <c r="BE255"/>
  <c r="BE287"/>
  <c r="BE304"/>
  <c r="BE308"/>
  <c r="BE403"/>
  <c r="BE109"/>
  <c r="BE115"/>
  <c r="BE221"/>
  <c r="BE251"/>
  <c r="BE284"/>
  <c r="BE297"/>
  <c r="BE300"/>
  <c r="BE312"/>
  <c r="BE371"/>
  <c r="BE105"/>
  <c r="BE215"/>
  <c r="BE248"/>
  <c r="BE430"/>
  <c r="BE437"/>
  <c i="4" r="F34"/>
  <c i="1" r="BA57"/>
  <c i="4" r="F37"/>
  <c i="1" r="BD57"/>
  <c i="5" r="F35"/>
  <c i="1" r="BB58"/>
  <c i="5" r="F36"/>
  <c i="1" r="BC58"/>
  <c i="4" r="J34"/>
  <c i="1" r="AW57"/>
  <c i="6" r="F35"/>
  <c i="1" r="BB59"/>
  <c i="5" r="F34"/>
  <c i="1" r="BA58"/>
  <c i="6" r="F37"/>
  <c i="1" r="BD59"/>
  <c i="6" r="F34"/>
  <c i="1" r="BA59"/>
  <c i="4" r="F35"/>
  <c i="1" r="BB57"/>
  <c i="2" r="J34"/>
  <c i="1" r="AW55"/>
  <c i="7" r="F36"/>
  <c i="1" r="BC60"/>
  <c i="6" r="J34"/>
  <c i="1" r="AW59"/>
  <c i="7" r="F37"/>
  <c i="1" r="BD60"/>
  <c i="5" r="F37"/>
  <c i="1" r="BD58"/>
  <c i="6" r="F36"/>
  <c i="1" r="BC59"/>
  <c i="3" r="F37"/>
  <c i="1" r="BD56"/>
  <c i="2" r="F36"/>
  <c i="1" r="BC55"/>
  <c i="3" r="F35"/>
  <c i="1" r="BB56"/>
  <c i="3" r="F36"/>
  <c i="1" r="BC56"/>
  <c i="7" r="J34"/>
  <c i="1" r="AW60"/>
  <c i="6" r="J30"/>
  <c i="2" r="F34"/>
  <c i="1" r="BA55"/>
  <c i="7" r="F35"/>
  <c i="1" r="BB60"/>
  <c i="3" r="F34"/>
  <c i="1" r="BA56"/>
  <c i="2" r="F37"/>
  <c i="1" r="BD55"/>
  <c i="5" r="J34"/>
  <c i="1" r="AW58"/>
  <c i="3" r="J34"/>
  <c i="1" r="AW56"/>
  <c i="4" r="F36"/>
  <c i="1" r="BC57"/>
  <c i="7" r="F34"/>
  <c i="1" r="BA60"/>
  <c i="2" r="F35"/>
  <c i="1" r="BB55"/>
  <c i="2" l="1" r="R94"/>
  <c i="5" r="BK84"/>
  <c r="BK83"/>
  <c r="J83"/>
  <c i="2" r="P140"/>
  <c i="3" r="R114"/>
  <c r="R88"/>
  <c r="P114"/>
  <c i="4" r="R103"/>
  <c r="R87"/>
  <c i="2" r="T140"/>
  <c i="5" r="T84"/>
  <c r="T83"/>
  <c i="6" r="R111"/>
  <c r="R87"/>
  <c i="4" r="P103"/>
  <c r="P87"/>
  <c i="1" r="AU57"/>
  <c i="2" r="P94"/>
  <c r="P93"/>
  <c i="1" r="AU55"/>
  <c i="3" r="T89"/>
  <c i="2" r="R140"/>
  <c r="R93"/>
  <c i="6" r="P111"/>
  <c r="P87"/>
  <c i="1" r="AU59"/>
  <c i="2" r="BK140"/>
  <c r="J140"/>
  <c r="J66"/>
  <c i="3" r="T114"/>
  <c r="P89"/>
  <c r="P88"/>
  <c i="1" r="AU56"/>
  <c i="2" r="BK94"/>
  <c r="BK93"/>
  <c r="J93"/>
  <c r="J59"/>
  <c i="4" r="T103"/>
  <c r="T87"/>
  <c i="2" r="T94"/>
  <c r="T93"/>
  <c i="6" r="T111"/>
  <c r="T87"/>
  <c i="3" r="BK89"/>
  <c r="J89"/>
  <c r="J60"/>
  <c i="4" r="BK88"/>
  <c r="J88"/>
  <c r="J60"/>
  <c i="7" r="BK86"/>
  <c r="BK85"/>
  <c r="J85"/>
  <c r="J59"/>
  <c i="1" r="AG59"/>
  <c i="6" r="J59"/>
  <c i="5" r="J59"/>
  <c r="J84"/>
  <c r="J60"/>
  <c i="3" r="BK88"/>
  <c r="J88"/>
  <c r="J59"/>
  <c i="5" r="J30"/>
  <c i="4" r="J33"/>
  <c i="1" r="AV57"/>
  <c r="AT57"/>
  <c i="2" r="F33"/>
  <c i="1" r="AZ55"/>
  <c i="7" r="F33"/>
  <c i="1" r="AZ60"/>
  <c i="6" r="F33"/>
  <c i="1" r="AZ59"/>
  <c i="3" r="J33"/>
  <c i="1" r="AV56"/>
  <c r="AT56"/>
  <c i="7" r="J33"/>
  <c i="1" r="AV60"/>
  <c r="AT60"/>
  <c i="4" r="F33"/>
  <c i="1" r="AZ57"/>
  <c i="5" r="F33"/>
  <c i="1" r="AZ58"/>
  <c r="BB54"/>
  <c r="W31"/>
  <c r="BC54"/>
  <c r="AY54"/>
  <c r="BA54"/>
  <c r="W30"/>
  <c i="2" r="J33"/>
  <c i="1" r="AV55"/>
  <c r="AT55"/>
  <c i="3" r="F33"/>
  <c i="1" r="AZ56"/>
  <c i="5" r="J33"/>
  <c i="1" r="AV58"/>
  <c r="AT58"/>
  <c i="6" r="J33"/>
  <c i="1" r="AV59"/>
  <c r="AT59"/>
  <c r="AN59"/>
  <c r="BD54"/>
  <c r="W33"/>
  <c l="1" r="AG58"/>
  <c i="3" r="T88"/>
  <c i="7" r="J86"/>
  <c r="J60"/>
  <c i="4" r="BK87"/>
  <c r="J87"/>
  <c i="2" r="J94"/>
  <c r="J60"/>
  <c i="6" r="J39"/>
  <c i="5" r="J39"/>
  <c i="1" r="AN58"/>
  <c r="AU54"/>
  <c r="AZ54"/>
  <c r="AV54"/>
  <c r="AK29"/>
  <c i="2" r="J30"/>
  <c i="1" r="AG55"/>
  <c i="4" r="J30"/>
  <c i="1" r="AG57"/>
  <c r="AW54"/>
  <c r="AK30"/>
  <c r="W32"/>
  <c i="3" r="J30"/>
  <c i="1" r="AG56"/>
  <c r="AX54"/>
  <c i="7" r="J30"/>
  <c i="1" r="AG60"/>
  <c i="4" l="1" r="J39"/>
  <c i="7" r="J39"/>
  <c i="2" r="J39"/>
  <c i="4" r="J59"/>
  <c i="3" r="J39"/>
  <c i="1" r="AN56"/>
  <c r="AN55"/>
  <c r="AN57"/>
  <c r="AN60"/>
  <c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<sst xmlns="http://schemas.openxmlformats.org/spreadsheetml/2006/main">
  <si>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</si>
  <si>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</si>
  <si>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</si>
  <si>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</si>
  <si>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</si>
  <si>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{f20ccd98-1d1c-4f38-9e49-0e1d30bce83c}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</si>
  <si>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</si>
  <si>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</si>
  <si>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</si>
  <si>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</si>
  <si>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</si>
  <si>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</si>
  <si>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</si>
  <si>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</si>
  <si>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20250914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</si>
  <si>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</si>
  <si>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</si>
  <si>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Dopravní podnik Karlovy Vary, Sportovní 656/1 - stavební úpravy kanceláří v 1.NP administr. přístavby - 5.etapa</t>
  </si>
  <si>
    <t>KSO:</t>
  </si>
  <si>
    <t/>
  </si>
  <si>
    <t>CC-CZ:</t>
  </si>
  <si>
    <t>Místo:</t>
  </si>
  <si>
    <t>Sportovní 656/1, Karlovy Vary</t>
  </si>
  <si>
    <t>Datum:</t>
  </si>
  <si>
    <t>14. 9. 2025</t>
  </si>
  <si>
    <t>Zadavatel:</t>
  </si>
  <si>
    <t>IČ:</t>
  </si>
  <si>
    <t>Dopravní podnik Karlovy Vary, a.s.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</si>
  <si>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</si>
  <si>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</si>
  <si>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</si>
  <si>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</si>
  <si>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</si>
  <si>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</si>
  <si>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</si>
  <si>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</si>
  <si>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</si>
  <si>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</si>
  <si>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</si>
  <si>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</si>
  <si>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</si>
  <si>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</si>
  <si>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</si>
  <si>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</si>
  <si>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</si>
  <si>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</si>
  <si>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</si>
  <si>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</si>
  <si>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</si>
  <si>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</si>
  <si>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</si>
  <si>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</si>
  <si>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</si>
  <si>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</si>
  <si>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</si>
  <si>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</si>
  <si>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</si>
  <si>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</si>
  <si>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</si>
  <si>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</si>
  <si>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</si>
  <si>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</si>
  <si>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</si>
  <si>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</si>
  <si>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</si>
  <si>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</si>
  <si>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</si>
  <si>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</si>
  <si>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</si>
  <si>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</si>
  <si>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</si>
  <si>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</si>
  <si>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</si>
  <si>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</si>
  <si>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</si>
  <si>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</si>
  <si>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</si>
  <si>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</si>
  <si>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</si>
  <si>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</si>
  <si>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</si>
  <si>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{5740009f-17ce-4e0d-ae44-4331d5e9b7a6}</t>
  </si>
  <si>
    <t>2</t>
  </si>
  <si>
    <t>02</t>
  </si>
  <si>
    <t>Zdravotně technické instalace</t>
  </si>
  <si>
    <t>{f15e7b15-1708-42f1-aa99-7894fe7f89d7}</t>
  </si>
  <si>
    <t>03</t>
  </si>
  <si>
    <t>Vytápění</t>
  </si>
  <si>
    <t>{dbc27588-b817-4292-b53b-eb68f32f46b1}</t>
  </si>
  <si>
    <t>04</t>
  </si>
  <si>
    <t>Vzduchotechnika</t>
  </si>
  <si>
    <t>{115b94d7-d384-4395-825e-dd78392181b2}</t>
  </si>
  <si>
    <t>05</t>
  </si>
  <si>
    <t>Elektroinstalace</t>
  </si>
  <si>
    <t>{61898f56-a2b0-48fc-b27b-1fd19cc15f34}</t>
  </si>
  <si>
    <t>06</t>
  </si>
  <si>
    <t>Vedlejší a ostatní náklady</t>
  </si>
  <si>
    <t>{55ab8a2e-2eef-45a3-a756-62d8ea52a081}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</si>
  <si>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</si>
  <si>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</si>
  <si>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</si>
  <si>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</si>
  <si>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</si>
  <si>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</si>
  <si>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</si>
  <si>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</si>
  <si>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</si>
  <si>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</si>
  <si>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</si>
  <si>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</si>
  <si>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</si>
  <si>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</si>
  <si>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</si>
  <si>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</si>
  <si>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</si>
  <si>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</si>
  <si>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</si>
  <si>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</si>
  <si>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</si>
  <si>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</si>
  <si>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</si>
  <si>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</si>
  <si>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</si>
  <si>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</si>
  <si>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</si>
  <si>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</si>
  <si>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</si>
  <si>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</si>
  <si>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</si>
  <si>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</si>
  <si>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</si>
  <si>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</si>
  <si>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</si>
  <si>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</si>
  <si>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</si>
  <si>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</si>
  <si>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</si>
  <si>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</si>
  <si>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317168053</t>
  </si>
  <si>
    <t>Překlad keramický vysoký v 238 mm dl 1500 mm</t>
  </si>
  <si>
    <t>kus</t>
  </si>
  <si>
    <t>CS ÚRS 2025 02</t>
  </si>
  <si>
    <t>4</t>
  </si>
  <si>
    <t>881249044</t>
  </si>
  <si>
    <t>PP</t>
  </si>
  <si>
    <t>Překlady keramické vysoké osazené do maltového lože, šířky překladu 70 mm výšky 238 mm, délky 1500 mm</t>
  </si>
  <si>
    <t>Online PSC</t>
  </si>
  <si>
    <t>https://podminky.urs.cz/item/CS_URS_2025_02/317168053</t>
  </si>
  <si>
    <t>340239212</t>
  </si>
  <si>
    <t>Zazdívka otvorů v příčkách nebo stěnách pl přes 1 do 4 m2 cihlami plnými tl přes 100 mm</t>
  </si>
  <si>
    <t>m2</t>
  </si>
  <si>
    <t>-1313886174</t>
  </si>
  <si>
    <t>Zazdívka otvorů v příčkách nebo stěnách cihlami pálenými plnými plochy přes 1 m2 do 4 m2, tloušťky přes 100 mm</t>
  </si>
  <si>
    <t>https://podminky.urs.cz/item/CS_URS_2025_02/340239212</t>
  </si>
  <si>
    <t>VV</t>
  </si>
  <si>
    <t>5,04-2*0,9*2,05</t>
  </si>
  <si>
    <t>Součet</t>
  </si>
  <si>
    <t>6</t>
  </si>
  <si>
    <t>Úpravy povrchů, podlahy a osazování výplní</t>
  </si>
  <si>
    <t>619991015</t>
  </si>
  <si>
    <t>Zakrytí podlahy absorpční textilií</t>
  </si>
  <si>
    <t>-94881741</t>
  </si>
  <si>
    <t>Zakrytí vnitřních ploch před znečištěním textilií absorpční včetně pozdějšího odkrytí podlah</t>
  </si>
  <si>
    <t>https://podminky.urs.cz/item/CS_URS_2025_02/619991015</t>
  </si>
  <si>
    <t>9</t>
  </si>
  <si>
    <t>Ostatní konstrukce a práce, bourání</t>
  </si>
  <si>
    <t>949101112</t>
  </si>
  <si>
    <t>Lešení pomocné pro objekty pozemních staveb s lešeňovou podlahou v přes 1,9 do 3,5 m zatížení do 150 kg/m2</t>
  </si>
  <si>
    <t>-2132435337</t>
  </si>
  <si>
    <t>Lešení pomocné pracovní pro objekty pozemních staveb pro zatížení do 150 kg/m2, o výšce lešeňové podlahy přes 1,9 do 3,5 m</t>
  </si>
  <si>
    <t>https://podminky.urs.cz/item/CS_URS_2025_02/949101112</t>
  </si>
  <si>
    <t>5</t>
  </si>
  <si>
    <t>952901111</t>
  </si>
  <si>
    <t>Vyčištění budov bytové a občanské výstavby při výšce podlaží do 4 m</t>
  </si>
  <si>
    <t>-907840849</t>
  </si>
  <si>
    <t>Vyčištění budov nebo objektů před předáním do užívání budov bytové nebo občanské výstavby, světlé výšky podlaží do 4 m</t>
  </si>
  <si>
    <t>https://podminky.urs.cz/item/CS_URS_2025_02/952901111</t>
  </si>
  <si>
    <t>968072558</t>
  </si>
  <si>
    <t>Vybourání kovových vrat pl do 5 m2</t>
  </si>
  <si>
    <t>-1877278948</t>
  </si>
  <si>
    <t>Vybourání kovových rámů oken s křídly, dveřních zárubní, vrat, stěn, ostění nebo obkladů vrat, mimo posuvných a skládacích, plochy do 5 m2</t>
  </si>
  <si>
    <t>https://podminky.urs.cz/item/CS_URS_2025_02/968072558</t>
  </si>
  <si>
    <t>2,1*2,4</t>
  </si>
  <si>
    <t>997</t>
  </si>
  <si>
    <t>Přesun sutě</t>
  </si>
  <si>
    <t>7</t>
  </si>
  <si>
    <t>997013211</t>
  </si>
  <si>
    <t>Vnitrostaveništní doprava suti a vybouraných hmot pro budovy v do 6 m ručně</t>
  </si>
  <si>
    <t>t</t>
  </si>
  <si>
    <t>-276102077</t>
  </si>
  <si>
    <t>Vnitrostaveništní doprava suti a vybouraných hmot vodorovně do 50 m s naložením ručně pro budovy a haly výšky do 6 m</t>
  </si>
  <si>
    <t>https://podminky.urs.cz/item/CS_URS_2025_02/997013211</t>
  </si>
  <si>
    <t>8</t>
  </si>
  <si>
    <t>997013501</t>
  </si>
  <si>
    <t>Odvoz suti a vybouraných hmot na skládku nebo meziskládku do 1 km se složením</t>
  </si>
  <si>
    <t>1662075385</t>
  </si>
  <si>
    <t>Odvoz suti a vybouraných hmot na skládku nebo meziskládku se složením, na vzdálenost do 1 km</t>
  </si>
  <si>
    <t>https://podminky.urs.cz/item/CS_URS_2025_02/997013501</t>
  </si>
  <si>
    <t>997013509</t>
  </si>
  <si>
    <t>Příplatek k odvozu suti a vybouraných hmot na skládku ZKD 1 km přes 1 km</t>
  </si>
  <si>
    <t>-1963686687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</si>
  <si>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</si>
  <si>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</si>
  <si>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1,483*29</t>
  </si>
  <si>
    <t>10</t>
  </si>
  <si>
    <t>997013631</t>
  </si>
  <si>
    <t>Poplatek za uložení na skládce (skládkovné) stavebního odpadu směsného kód odpadu 17 09 04</t>
  </si>
  <si>
    <t>-309459016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</si>
  <si>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</si>
  <si>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</si>
  <si>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11</t>
  </si>
  <si>
    <t>997221612</t>
  </si>
  <si>
    <t>Nakládání vybouraných hmot na dopravní prostředky pro vodorovnou dopravu</t>
  </si>
  <si>
    <t>1144482807</t>
  </si>
  <si>
    <t>Nakládání na dopravní prostředky pro vodorovnou dopravu vybouraných hmot</t>
  </si>
  <si>
    <t>https://podminky.urs.cz/item/CS_URS_2025_02/997221612</t>
  </si>
  <si>
    <t>998</t>
  </si>
  <si>
    <t>Přesun hmot</t>
  </si>
  <si>
    <t>998018001</t>
  </si>
  <si>
    <t>Přesun hmot pro budovy ruční pro budovy v do 6 m</t>
  </si>
  <si>
    <t>1773213569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</si>
  <si>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</si>
  <si>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https://podminky.urs.cz/item/CS_URS_2025_02/998018001</t>
  </si>
  <si>
    <t>PSV</t>
  </si>
  <si>
    <t>Práce a dodávky PSV</t>
  </si>
  <si>
    <t>763</t>
  </si>
  <si>
    <t>Konstrukce suché výstavby</t>
  </si>
  <si>
    <t>13</t>
  </si>
  <si>
    <t>763111362</t>
  </si>
  <si>
    <t>SDK příčka tl 125 mm profil CW+UW 100 desky 1x akustická 12,5 s izolací EI 45 Rw do 54 dB</t>
  </si>
  <si>
    <t>16</t>
  </si>
  <si>
    <t>-1983684680</t>
  </si>
  <si>
    <t>Příčka ze sádrokartonových desek s nosnou konstrukcí z jednoduchých ocelových profilů UW, CW jednoduše opláštěná deskou akustickou tl. 12,5 mm s izolací, EI 45, příčka tl. 125 mm, profil 100, Rw do 54 dB</t>
  </si>
  <si>
    <t>https://podminky.urs.cz/item/CS_URS_2025_02/763111362</t>
  </si>
  <si>
    <t>2*3,1*3,5</t>
  </si>
  <si>
    <t>14</t>
  </si>
  <si>
    <t>763111717</t>
  </si>
  <si>
    <t>SDK příčka základní penetrační nátěr (oboustranně)</t>
  </si>
  <si>
    <t>-1474620449</t>
  </si>
  <si>
    <t>Příčka ze sádrokartonových desek ostatní konstrukce a práce na příčkách ze sádrokartonových desek základní penetrační nátěr (oboustranný)</t>
  </si>
  <si>
    <t>https://podminky.urs.cz/item/CS_URS_2025_02/763111717</t>
  </si>
  <si>
    <t>3,5*15,3</t>
  </si>
  <si>
    <t>15</t>
  </si>
  <si>
    <t>763111720</t>
  </si>
  <si>
    <t>SDK příčka vyztužení pro osazení skříněk, polic atd.</t>
  </si>
  <si>
    <t>m</t>
  </si>
  <si>
    <t>1462134081</t>
  </si>
  <si>
    <t>Příčka ze sádrokartonových desek ostatní konstrukce a práce na příčkách ze sádrokartonových desek vyztužení příčky pro osazení skříněk, polic atd.</t>
  </si>
  <si>
    <t>https://podminky.urs.cz/item/CS_URS_2025_02/763111720</t>
  </si>
  <si>
    <t>3*3,5</t>
  </si>
  <si>
    <t>763111723</t>
  </si>
  <si>
    <t>SDK příčka Al úhelník k ochraně rohů</t>
  </si>
  <si>
    <t>382354470</t>
  </si>
  <si>
    <t>Příčka ze sádrokartonových desek ostatní konstrukce a práce na příčkách ze sádrokartonových desek ochrana rohů úhelníky hliníkové</t>
  </si>
  <si>
    <t>https://podminky.urs.cz/item/CS_URS_2025_02/763111723</t>
  </si>
  <si>
    <t>lišta kolem obložkových zárubní</t>
  </si>
  <si>
    <t>2*1,1+2,2</t>
  </si>
  <si>
    <t>17</t>
  </si>
  <si>
    <t>763114318</t>
  </si>
  <si>
    <t>SDK příčka bezpečnostní RC3 tl 150 mm profil CW+UW 100 desky s vysokou mechanickou odolností 2xDFRIH2 12,5 s izolací EI 90 Rw do 59 dB</t>
  </si>
  <si>
    <t>-1213734478</t>
  </si>
  <si>
    <t>Příčka bezpečnostní ze sádrokartonových desek bezpečnostní třída RC3 s nosnou konstrukcí z jednoduchých ocelových profilů UW, CW dvojitě opláštěná deskami vysokopevnostními protipožárními impregnovanými s vysokou mechanickou odolností DFRIH2 tl. 2 x 12,5 mm s izolací, EI 90, příčka tl. 150 mm, profil 100, Rw do 59 dB</t>
  </si>
  <si>
    <t>https://podminky.urs.cz/item/CS_URS_2025_02/763114318</t>
  </si>
  <si>
    <t>18</t>
  </si>
  <si>
    <t>763121212</t>
  </si>
  <si>
    <t>SDK stěna předsazená deska 1xA tl 12,5 mm lepené na bochánky bez nosné kce</t>
  </si>
  <si>
    <t>-971868904</t>
  </si>
  <si>
    <t>Stěna předsazená ze sádrokartonových desek bez nosné konstrukce jednoduše opláštěná deskou standardní A tl. 12,5 mm, lepenou na bochánky</t>
  </si>
  <si>
    <t>https://podminky.urs.cz/item/CS_URS_2025_02/763121212</t>
  </si>
  <si>
    <t>3,1*(2*4,52+2*5,78)-0,9*2-3*1,2*1,5</t>
  </si>
  <si>
    <t>2*1,35</t>
  </si>
  <si>
    <t>19</t>
  </si>
  <si>
    <t>763121551</t>
  </si>
  <si>
    <t>SDK stěna předsazená tl 75 mm profil CD+UD desky 2xDF 12,5 s izolací EI 45</t>
  </si>
  <si>
    <t>-1726886595</t>
  </si>
  <si>
    <t>Stěna předsazená ze sádrokartonových desek s nosnou konstrukcí z ocelových profilů CD a UD, s kotvením CD po 1 500 mm dvojitě opláštěná deskami protipožárními DF tl. 2 x 12,5 mm, stěna tl. 75 mm, s izolací, EI 45</t>
  </si>
  <si>
    <t>https://podminky.urs.cz/item/CS_URS_2025_02/763121551</t>
  </si>
  <si>
    <t>3,1*15,3</t>
  </si>
  <si>
    <t>-3*0,9*2</t>
  </si>
  <si>
    <t>20</t>
  </si>
  <si>
    <t>763121714</t>
  </si>
  <si>
    <t>SDK stěna předsazená základní penetrační nátěr</t>
  </si>
  <si>
    <t>-1420959741</t>
  </si>
  <si>
    <t>Stěna předsazená ze sádrokartonových desek ostatní konstrukce a práce na předsazených stěnách ze sádrokartonových desek základní penetrační nátěr</t>
  </si>
  <si>
    <t>https://podminky.urs.cz/item/CS_URS_2025_02/763121714</t>
  </si>
  <si>
    <t>59,36+63,73</t>
  </si>
  <si>
    <t>76312171R</t>
  </si>
  <si>
    <t>SDK stěna předsazená úprava styku stěny a zárubně akrylátovým tmelem</t>
  </si>
  <si>
    <t>R-položka</t>
  </si>
  <si>
    <t>1799605813</t>
  </si>
  <si>
    <t>Stěna předsazená ze sádrokartonových desek ostatní konstrukce a práce na předsazených stěnách ze sádrokartonových desek úprava styku stěny a zárubně akrylátovým tmelem</t>
  </si>
  <si>
    <t>začištění spáry mezi lištou a obložkovou zárubní</t>
  </si>
  <si>
    <t>22</t>
  </si>
  <si>
    <t>763133131</t>
  </si>
  <si>
    <t>SDK bezpečnostní mezistrop RC3 profil UA 100 a CD desky 4xDFRIEH2 12,5 TI 50 mm EI 90 Rw do 51 dB</t>
  </si>
  <si>
    <t>968207448</t>
  </si>
  <si>
    <t>Bezpečnostní mezistrop ze sádrokartonových desek bezpečnostní třída RC3 nosná konstrukce z ocelových profilů UA 100 a CD 2 x dvojitě opláštěná deskami konstrukčními protipožárními impregnovanými DFRIEH2 tl. 2 x 2 x 12,5 mm s izolací, EI 90, Rw do 51 dB</t>
  </si>
  <si>
    <t>https://podminky.urs.cz/item/CS_URS_2025_02/763133131</t>
  </si>
  <si>
    <t>3,7*15,3</t>
  </si>
  <si>
    <t>23</t>
  </si>
  <si>
    <t>763182313</t>
  </si>
  <si>
    <t>Ostění oken z desek v SDK konstrukci hl do 0,3 m</t>
  </si>
  <si>
    <t>1258498733</t>
  </si>
  <si>
    <t>Výplně otvorů konstrukcí ze sádrokartonových desek ostění oken z desek hloubky do 0,3 m</t>
  </si>
  <si>
    <t>https://podminky.urs.cz/item/CS_URS_2025_02/763182313</t>
  </si>
  <si>
    <t>3*(1,2+2*1,5)</t>
  </si>
  <si>
    <t>24</t>
  </si>
  <si>
    <t>763431001</t>
  </si>
  <si>
    <t>Montáž minerálního podhledu s vyjímatelnými panely vel. do 0,36 m2 na zavěšený viditelný rošt</t>
  </si>
  <si>
    <t>352627451</t>
  </si>
  <si>
    <t>Montáž podhledu minerálního včetně zavěšeného roštu viditelného s panely vyjímatelnými, velikosti panelů do 0,36 m2</t>
  </si>
  <si>
    <t>https://podminky.urs.cz/item/CS_URS_2025_02/763431001</t>
  </si>
  <si>
    <t>5,78*4,52</t>
  </si>
  <si>
    <t>3,5*15</t>
  </si>
  <si>
    <t>25</t>
  </si>
  <si>
    <t>M</t>
  </si>
  <si>
    <t>63126344</t>
  </si>
  <si>
    <t>panel akustický povrch porézní skelná tkanina hrana nezatřená rovná αw=0,30 viditelný rastr bílý tl 15mm</t>
  </si>
  <si>
    <t>32</t>
  </si>
  <si>
    <t>-667574581</t>
  </si>
  <si>
    <t>78,626</t>
  </si>
  <si>
    <t>78,626*1,1 'Přepočtené koeficientem množství</t>
  </si>
  <si>
    <t>26</t>
  </si>
  <si>
    <t>763431041</t>
  </si>
  <si>
    <t>Příplatek k montáži minerálního podhledu na zavěšený rošt za výšku zavěšení přes 0,5 do 1,0 m</t>
  </si>
  <si>
    <t>-1096451683</t>
  </si>
  <si>
    <t>Montáž podhledu minerálního včetně zavěšeného roštu Příplatek k cenám: za výšku zavěšení přes 0,5 do 1,0 m</t>
  </si>
  <si>
    <t>https://podminky.urs.cz/item/CS_URS_2025_02/763431041</t>
  </si>
  <si>
    <t>27</t>
  </si>
  <si>
    <t>763431201</t>
  </si>
  <si>
    <t>Napojení minerálního podhledu na stěnu obvodovou lištou</t>
  </si>
  <si>
    <t>762012061</t>
  </si>
  <si>
    <t>Montáž podhledu minerálního napojení na stěnu lištou obvodovou</t>
  </si>
  <si>
    <t>https://podminky.urs.cz/item/CS_URS_2025_02/763431201</t>
  </si>
  <si>
    <t>2*4,52+2*5,78</t>
  </si>
  <si>
    <t>6*3,5+2*15</t>
  </si>
  <si>
    <t>28</t>
  </si>
  <si>
    <t>998763511</t>
  </si>
  <si>
    <t>Přesun hmot procentní pro konstrukce montované z desek ruční v objektech v do 6 m</t>
  </si>
  <si>
    <t>%</t>
  </si>
  <si>
    <t>-1251245306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</si>
  <si>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</si>
  <si>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https://podminky.urs.cz/item/CS_URS_2025_02/998763511</t>
  </si>
  <si>
    <t>766</t>
  </si>
  <si>
    <t>Konstrukce truhlářské</t>
  </si>
  <si>
    <t>29</t>
  </si>
  <si>
    <t>766421811</t>
  </si>
  <si>
    <t>Demontáž truhlářského obložení podhledů z panelů plochy do 1,5 m2</t>
  </si>
  <si>
    <t>1582175298</t>
  </si>
  <si>
    <t>Demontáž obložení podhledů panely, plochy do 1,5 m2</t>
  </si>
  <si>
    <t>https://podminky.urs.cz/item/CS_URS_2025_02/766421811</t>
  </si>
  <si>
    <t>4,52*5,78</t>
  </si>
  <si>
    <t>30</t>
  </si>
  <si>
    <t>766421822</t>
  </si>
  <si>
    <t>Demontáž truhlářského obložení podhledů podkladových roštů</t>
  </si>
  <si>
    <t>1649238455</t>
  </si>
  <si>
    <t>Demontáž obložení podhledů podkladových roštů</t>
  </si>
  <si>
    <t>https://podminky.urs.cz/item/CS_URS_2025_02/766421822</t>
  </si>
  <si>
    <t>31</t>
  </si>
  <si>
    <t>766491851</t>
  </si>
  <si>
    <t>Demontáž prahů dveří jednokřídlových</t>
  </si>
  <si>
    <t>-1598423735</t>
  </si>
  <si>
    <t>Demontáž ostatních truhlářských konstrukcí prahů dveří jednokřídlových</t>
  </si>
  <si>
    <t>https://podminky.urs.cz/item/CS_URS_2025_02/766491851</t>
  </si>
  <si>
    <t>766660171</t>
  </si>
  <si>
    <t>Montáž dveřních křídel otvíravých jednokřídlových š do 0,8 m do obložkové zárubně</t>
  </si>
  <si>
    <t>-2019913123</t>
  </si>
  <si>
    <t>Montáž dveřních křídel dřevěných nebo plastových otevíravých do obložkové zárubně povrchově upravených jednokřídlových, šířky do 800 mm</t>
  </si>
  <si>
    <t>https://podminky.urs.cz/item/CS_URS_2025_02/766660171</t>
  </si>
  <si>
    <t>33</t>
  </si>
  <si>
    <t>61162086</t>
  </si>
  <si>
    <t>dveře jednokřídlé dřevotřískové povrch laminátový plné 800x1970-2100mm</t>
  </si>
  <si>
    <t>-81957402</t>
  </si>
  <si>
    <t>34</t>
  </si>
  <si>
    <t>766660751</t>
  </si>
  <si>
    <t>Montáž dveřního interiérového kování - zámku</t>
  </si>
  <si>
    <t>648325346</t>
  </si>
  <si>
    <t>Montáž dveřních doplňků dveřního kování interiérového zámku</t>
  </si>
  <si>
    <t>https://podminky.urs.cz/item/CS_URS_2025_02/766660751</t>
  </si>
  <si>
    <t>35</t>
  </si>
  <si>
    <t>54924006</t>
  </si>
  <si>
    <t>zámek zadlabací mezipokojový pravý pro cylindrickou vložku rozteč 72x55mm</t>
  </si>
  <si>
    <t>-1167130969</t>
  </si>
  <si>
    <t>36</t>
  </si>
  <si>
    <t>766660729</t>
  </si>
  <si>
    <t>Montáž dveřního interiérového kování - štítku s klikou</t>
  </si>
  <si>
    <t>-1642237052</t>
  </si>
  <si>
    <t>Montáž dveřních doplňků dveřního kování interiérového štítku s klikou</t>
  </si>
  <si>
    <t>https://podminky.urs.cz/item/CS_URS_2025_02/766660729</t>
  </si>
  <si>
    <t>37</t>
  </si>
  <si>
    <t>54914123</t>
  </si>
  <si>
    <t>dveřní kování interiérové rozetové klika/klika</t>
  </si>
  <si>
    <t>827906467</t>
  </si>
  <si>
    <t>38</t>
  </si>
  <si>
    <t>54914125</t>
  </si>
  <si>
    <t>dveřní kování interiérové rozetové spodní pro cylindrickou vložku</t>
  </si>
  <si>
    <t>712114754</t>
  </si>
  <si>
    <t>39</t>
  </si>
  <si>
    <t>766660752</t>
  </si>
  <si>
    <t>Montáž dveřního interiérového kování - zámkové vložky</t>
  </si>
  <si>
    <t>1377557834</t>
  </si>
  <si>
    <t>Montáž dveřních doplňků dveřního kování interiérového zámkové vložky</t>
  </si>
  <si>
    <t>https://podminky.urs.cz/item/CS_URS_2025_02/766660752</t>
  </si>
  <si>
    <t>40</t>
  </si>
  <si>
    <t>54964210</t>
  </si>
  <si>
    <t>vložka cylindrická stavební 35+55</t>
  </si>
  <si>
    <t>1644639644</t>
  </si>
  <si>
    <t>41</t>
  </si>
  <si>
    <t>766682112</t>
  </si>
  <si>
    <t>Montáž zárubní obložkových pro dveře jednokřídlové tl stěny přes 170 do 350 mm</t>
  </si>
  <si>
    <t>1052933149</t>
  </si>
  <si>
    <t>Montáž zárubní dřevěných nebo plastových obložkových, pro dveře jednokřídlové, tloušťky stěny přes 170 do 350 mm</t>
  </si>
  <si>
    <t>https://podminky.urs.cz/item/CS_URS_2025_02/766682112</t>
  </si>
  <si>
    <t>42</t>
  </si>
  <si>
    <t>61182308</t>
  </si>
  <si>
    <t>zárubeň jednokřídlá obložková s laminátovým povrchem tl stěny 160-250mm rozměru 600-1100/1970, 2100mm</t>
  </si>
  <si>
    <t>1671419873</t>
  </si>
  <si>
    <t>43</t>
  </si>
  <si>
    <t>998766311</t>
  </si>
  <si>
    <t>Přesun hmot procentní pro kce truhlářské ruční v objektech v do 6 m</t>
  </si>
  <si>
    <t>703107444</t>
  </si>
  <si>
    <t>Přesun hmot pro konstrukce truhlářské stanovený procentní sazbou (%) z ceny vodorovná dopravní vzdálenost do 50 m ruční (bez užití mechanizace) v objektech výšky do 6 m</t>
  </si>
  <si>
    <t>https://podminky.urs.cz/item/CS_URS_2025_02/998766311</t>
  </si>
  <si>
    <t>771</t>
  </si>
  <si>
    <t>Podlahy z dlaždic</t>
  </si>
  <si>
    <t>44</t>
  </si>
  <si>
    <t>771111011</t>
  </si>
  <si>
    <t>Vysátí podkladu před pokládkou dlažby</t>
  </si>
  <si>
    <t>882231990</t>
  </si>
  <si>
    <t>Příprava podkladu před provedením dlažby vysátí podlah</t>
  </si>
  <si>
    <t>https://podminky.urs.cz/item/CS_URS_2025_02/771111011</t>
  </si>
  <si>
    <t>15*3,5</t>
  </si>
  <si>
    <t>45</t>
  </si>
  <si>
    <t>771121011</t>
  </si>
  <si>
    <t>Nátěr penetrační na podlahu</t>
  </si>
  <si>
    <t>-1300043869</t>
  </si>
  <si>
    <t>Příprava podkladu před provedením dlažby nátěr penetrační na podlahu</t>
  </si>
  <si>
    <t>https://podminky.urs.cz/item/CS_URS_2025_02/771121011</t>
  </si>
  <si>
    <t>0,07*(6*3,5+2*15)</t>
  </si>
  <si>
    <t>-0,07*3*1,1</t>
  </si>
  <si>
    <t>46</t>
  </si>
  <si>
    <t>771121027</t>
  </si>
  <si>
    <t>Broušení stávajícího podkladu před pokládkou dlažby diamantovým kotoučem</t>
  </si>
  <si>
    <t>-503411352</t>
  </si>
  <si>
    <t>Příprava podkladu před provedením dlažby broušení podlah stávajícího podkladu pro odstranění nerovností (diamantovým kotoučem)</t>
  </si>
  <si>
    <t>https://podminky.urs.cz/item/CS_URS_2025_02/771121027</t>
  </si>
  <si>
    <t>47</t>
  </si>
  <si>
    <t>771151015</t>
  </si>
  <si>
    <t>Samonivelační stěrka podlah pevnosti 20 MPa tl přes 10 do 12 mm</t>
  </si>
  <si>
    <t>-1056424492</t>
  </si>
  <si>
    <t>Příprava podkladu před provedením dlažby samonivelační stěrka min. pevnosti 20 MPa, tloušťky přes 10 do 12 mm</t>
  </si>
  <si>
    <t>https://podminky.urs.cz/item/CS_URS_2025_02/771151015</t>
  </si>
  <si>
    <t>48</t>
  </si>
  <si>
    <t>771474112</t>
  </si>
  <si>
    <t>Montáž soklů z dlaždic keramických rovných lepených cementovým flexibilním lepidlem v přes 65 do 90 mm</t>
  </si>
  <si>
    <t>-1938703037</t>
  </si>
  <si>
    <t>Montáž soklů z dlaždic keramických lepených cementovým flexibilním lepidlem rovných, výšky přes 65 do 90 mm</t>
  </si>
  <si>
    <t>https://podminky.urs.cz/item/CS_URS_2025_02/771474112</t>
  </si>
  <si>
    <t>-3*1,1</t>
  </si>
  <si>
    <t>49</t>
  </si>
  <si>
    <t>59761184</t>
  </si>
  <si>
    <t>sokl keramický mrazuvzdorný povrch hladký/matný tl do 10mm výšky přes 65 do 90mm</t>
  </si>
  <si>
    <t>-1427087277</t>
  </si>
  <si>
    <t>47,7</t>
  </si>
  <si>
    <t>47,7*1,1 'Přepočtené koeficientem množství</t>
  </si>
  <si>
    <t>50</t>
  </si>
  <si>
    <t>771574413</t>
  </si>
  <si>
    <t>Montáž podlah keramických hladkých lepených cementovým flexibilním lepidlem přes 2 do 4 ks/m2</t>
  </si>
  <si>
    <t>1002836777</t>
  </si>
  <si>
    <t>Montáž podlah z dlaždic keramických lepených cementovým flexibilním lepidlem hladkých, tloušťky do 10 mm přes 2 do 4 ks/m2</t>
  </si>
  <si>
    <t>https://podminky.urs.cz/item/CS_URS_2025_02/771574413</t>
  </si>
  <si>
    <t>51</t>
  </si>
  <si>
    <t>59761152</t>
  </si>
  <si>
    <t>dlažba keramická slinutá mrazuvzdorná R10/A povrch hladký/matný tl do 10mm přes 2 do 4ks/m2</t>
  </si>
  <si>
    <t>1925981130</t>
  </si>
  <si>
    <t>52,5</t>
  </si>
  <si>
    <t>52,5*1,15 'Přepočtené koeficientem množství</t>
  </si>
  <si>
    <t>52</t>
  </si>
  <si>
    <t>771591115</t>
  </si>
  <si>
    <t>Podlahy spárování silikonem</t>
  </si>
  <si>
    <t>-1155850085</t>
  </si>
  <si>
    <t>Podlahy - dokončovací práce spárování silikonem</t>
  </si>
  <si>
    <t>https://podminky.urs.cz/item/CS_URS_2025_02/771591115</t>
  </si>
  <si>
    <t>53</t>
  </si>
  <si>
    <t>998771311</t>
  </si>
  <si>
    <t>Přesun hmot procentní pro podlahy z dlaždic ruční v objektech v do 6 m</t>
  </si>
  <si>
    <t>499296253</t>
  </si>
  <si>
    <t>Přesun hmot pro podlahy z dlaždic stanovený procentní sazbou (%) z ceny vodorovná dopravní vzdálenost do 50 m ruční (bez užití mechanizace) v objektech výšky do 6 m</t>
  </si>
  <si>
    <t>https://podminky.urs.cz/item/CS_URS_2025_02/998771311</t>
  </si>
  <si>
    <t>776</t>
  </si>
  <si>
    <t>Podlahy povlakové</t>
  </si>
  <si>
    <t>54</t>
  </si>
  <si>
    <t>776111117</t>
  </si>
  <si>
    <t>Broušení stávajícího podkladu povlakových podlah diamantovým kotoučem</t>
  </si>
  <si>
    <t>779568598</t>
  </si>
  <si>
    <t>Příprava podkladu povlakových podlah a stěn broušení podlah stávajícího podkladu pro odstranění nerovností (diamantovým kotoučem)</t>
  </si>
  <si>
    <t>https://podminky.urs.cz/item/CS_URS_2025_02/776111117</t>
  </si>
  <si>
    <t>55</t>
  </si>
  <si>
    <t>776111311</t>
  </si>
  <si>
    <t>Vysátí podkladu povlakových podlah</t>
  </si>
  <si>
    <t>-537798676</t>
  </si>
  <si>
    <t>Příprava podkladu povlakových podlah a stěn vysátí podlah</t>
  </si>
  <si>
    <t>https://podminky.urs.cz/item/CS_URS_2025_02/776111311</t>
  </si>
  <si>
    <t>56</t>
  </si>
  <si>
    <t>776121321</t>
  </si>
  <si>
    <t>Neředěná penetrace savého podkladu povlakových podlah</t>
  </si>
  <si>
    <t>1079326338</t>
  </si>
  <si>
    <t>Příprava podkladu povlakových podlah a stěn penetrace neředěná podlah</t>
  </si>
  <si>
    <t>https://podminky.urs.cz/item/CS_URS_2025_02/776121321</t>
  </si>
  <si>
    <t>57</t>
  </si>
  <si>
    <t>776141124</t>
  </si>
  <si>
    <t>Stěrka podlahová nivelační pro vyrovnání podkladu povlakových podlah pevnosti 30 MPa tl přes 8 do 10 mm</t>
  </si>
  <si>
    <t>-238888984</t>
  </si>
  <si>
    <t>Příprava podkladu povlakových podlah a stěn vyrovnání samonivelační stěrkou podlah pevnosti 30 MPa, tloušťky přes 8 do 10 mm</t>
  </si>
  <si>
    <t>https://podminky.urs.cz/item/CS_URS_2025_02/776141124</t>
  </si>
  <si>
    <t>58</t>
  </si>
  <si>
    <t>776201812</t>
  </si>
  <si>
    <t>Demontáž lepených povlakových podlah s podložkou ručně</t>
  </si>
  <si>
    <t>1013269048</t>
  </si>
  <si>
    <t>Demontáž povlakových podlahovin lepených ručně s podložkou</t>
  </si>
  <si>
    <t>https://podminky.urs.cz/item/CS_URS_2025_02/776201812</t>
  </si>
  <si>
    <t>59</t>
  </si>
  <si>
    <t>776221111</t>
  </si>
  <si>
    <t>Lepení pásů z PVC standardním lepidlem</t>
  </si>
  <si>
    <t>511343019</t>
  </si>
  <si>
    <t>Montáž podlahovin z PVC lepením standardním lepidlem z pásů</t>
  </si>
  <si>
    <t>https://podminky.urs.cz/item/CS_URS_2025_02/776221111</t>
  </si>
  <si>
    <t>60</t>
  </si>
  <si>
    <t>28411017</t>
  </si>
  <si>
    <t>podlahovina vinylová heterogenní zátěžová třída zátěže 34/43, hořlavost Bfl S1, nášlapná vrstva 0,70mm tl 2,00mm</t>
  </si>
  <si>
    <t>1673791327</t>
  </si>
  <si>
    <t>26,126</t>
  </si>
  <si>
    <t>26,126*1,15 'Přepočtené koeficientem množství</t>
  </si>
  <si>
    <t>61</t>
  </si>
  <si>
    <t>776223111</t>
  </si>
  <si>
    <t>Spoj povlakových podlahovin z PVC svařováním za tepla</t>
  </si>
  <si>
    <t>749716398</t>
  </si>
  <si>
    <t>Montáž podlahovin z PVC spoj podlah svařováním za tepla (včetně frézování)</t>
  </si>
  <si>
    <t>https://podminky.urs.cz/item/CS_URS_2025_02/776223111</t>
  </si>
  <si>
    <t>62</t>
  </si>
  <si>
    <t>776410811</t>
  </si>
  <si>
    <t>Odstranění soklíků a lišt pryžových nebo plastových</t>
  </si>
  <si>
    <t>-1774161697</t>
  </si>
  <si>
    <t>Demontáž soklíků nebo lišt pryžových nebo plastových</t>
  </si>
  <si>
    <t>https://podminky.urs.cz/item/CS_URS_2025_02/776410811</t>
  </si>
  <si>
    <t>2*5,78+2*4,52-1,1</t>
  </si>
  <si>
    <t>63</t>
  </si>
  <si>
    <t>776421111</t>
  </si>
  <si>
    <t>Montáž obvodových lišt lepením</t>
  </si>
  <si>
    <t>1462461731</t>
  </si>
  <si>
    <t>Montáž lišt obvodových lepených</t>
  </si>
  <si>
    <t>https://podminky.urs.cz/item/CS_URS_2025_02/776421111</t>
  </si>
  <si>
    <t>64</t>
  </si>
  <si>
    <t>28411003</t>
  </si>
  <si>
    <t>lišta soklová PVC 30x30mm</t>
  </si>
  <si>
    <t>-302490545</t>
  </si>
  <si>
    <t>19,5</t>
  </si>
  <si>
    <t>19,5*1,1 'Přepočtené koeficientem množství</t>
  </si>
  <si>
    <t>65</t>
  </si>
  <si>
    <t>776991121</t>
  </si>
  <si>
    <t>Základní čištění nově položených podlahovin vysátím a setřením vlhkým mopem</t>
  </si>
  <si>
    <t>934174469</t>
  </si>
  <si>
    <t>Ostatní práce údržba nových podlahovin po pokládce čištění základní</t>
  </si>
  <si>
    <t>https://podminky.urs.cz/item/CS_URS_2025_02/776991121</t>
  </si>
  <si>
    <t>66</t>
  </si>
  <si>
    <t>776991821</t>
  </si>
  <si>
    <t>Odstranění lepidla ručně z podlah</t>
  </si>
  <si>
    <t>1617410293</t>
  </si>
  <si>
    <t>Ostatní práce odstranění lepidla ručně z podlah</t>
  </si>
  <si>
    <t>https://podminky.urs.cz/item/CS_URS_2025_02/776991821</t>
  </si>
  <si>
    <t>67</t>
  </si>
  <si>
    <t>998776311</t>
  </si>
  <si>
    <t>Přesun hmot procentní pro podlahy povlakové ruční v objektech v do 6 m</t>
  </si>
  <si>
    <t>-40321747</t>
  </si>
  <si>
    <t>Přesun hmot pro podlahy povlakové stanovený procentní sazbou (%) z ceny vodorovná dopravní vzdálenost do 50 m ruční (bez užití mechanizace) v objektech výšky do 6 m</t>
  </si>
  <si>
    <t>https://podminky.urs.cz/item/CS_URS_2025_02/998776311</t>
  </si>
  <si>
    <t>781</t>
  </si>
  <si>
    <t>Dokončovací práce - obklady</t>
  </si>
  <si>
    <t>68</t>
  </si>
  <si>
    <t>781111011</t>
  </si>
  <si>
    <t>Ometení (oprášení) stěny při přípravě podkladu</t>
  </si>
  <si>
    <t>7473866</t>
  </si>
  <si>
    <t>Příprava podkladu před provedením obkladu oprášení (ometení) stěny</t>
  </si>
  <si>
    <t>https://podminky.urs.cz/item/CS_URS_2025_02/781111011</t>
  </si>
  <si>
    <t>mezi skříňkami kuchyňské linky</t>
  </si>
  <si>
    <t>3,5*1</t>
  </si>
  <si>
    <t>69</t>
  </si>
  <si>
    <t>781121011</t>
  </si>
  <si>
    <t>Nátěr penetrační na stěnu</t>
  </si>
  <si>
    <t>-85336932</t>
  </si>
  <si>
    <t>Příprava podkladu před provedením obkladu nátěr penetrační na stěnu</t>
  </si>
  <si>
    <t>https://podminky.urs.cz/item/CS_URS_2025_02/781121011</t>
  </si>
  <si>
    <t>70</t>
  </si>
  <si>
    <t>781471810</t>
  </si>
  <si>
    <t>Demontáž obkladů z obkladaček keramických kladených do malty</t>
  </si>
  <si>
    <t>1965728294</t>
  </si>
  <si>
    <t>Demontáž obkladů z dlaždic keramických kladených do malty</t>
  </si>
  <si>
    <t>https://podminky.urs.cz/item/CS_URS_2025_02/781471810</t>
  </si>
  <si>
    <t>1,5*1,5</t>
  </si>
  <si>
    <t>71</t>
  </si>
  <si>
    <t>781472213</t>
  </si>
  <si>
    <t>Montáž obkladů keramických hladkých lepených cementovým flexibilním lepidlem přes 2 do 4 ks/m2</t>
  </si>
  <si>
    <t>252583432</t>
  </si>
  <si>
    <t>Montáž keramických obkladů stěn lepených cementovým flexibilním lepidlem hladkých přes 2 do 4 ks/m2</t>
  </si>
  <si>
    <t>https://podminky.urs.cz/item/CS_URS_2025_02/781472213</t>
  </si>
  <si>
    <t>72</t>
  </si>
  <si>
    <t>59761713</t>
  </si>
  <si>
    <t>obklad keramický nemrazuvzdorný povrch hladký/matný tl do 10mm přes 2 do 4ks/m2</t>
  </si>
  <si>
    <t>1713775506</t>
  </si>
  <si>
    <t>3,5</t>
  </si>
  <si>
    <t>3,5*1,15 'Přepočtené koeficientem množství</t>
  </si>
  <si>
    <t>73</t>
  </si>
  <si>
    <t>781495115</t>
  </si>
  <si>
    <t>Spárování vnitřních obkladů silikonem</t>
  </si>
  <si>
    <t>-1801689573</t>
  </si>
  <si>
    <t>Obklad - dokončující práce ostatní práce spárování silikonem</t>
  </si>
  <si>
    <t>https://podminky.urs.cz/item/CS_URS_2025_02/781495115</t>
  </si>
  <si>
    <t>74</t>
  </si>
  <si>
    <t>998781311</t>
  </si>
  <si>
    <t>Přesun hmot procentní pro obklady keramické ruční v objektech v do 6 m</t>
  </si>
  <si>
    <t>1871456883</t>
  </si>
  <si>
    <t>Přesun hmot pro obklady keramické stanovený procentní sazbou (%) z ceny vodorovná dopravní vzdálenost do 50 m ruční (bez užití mechanizace) v objektech výšky do 6 m</t>
  </si>
  <si>
    <t>https://podminky.urs.cz/item/CS_URS_2025_02/998781311</t>
  </si>
  <si>
    <t>783</t>
  </si>
  <si>
    <t>Dokončovací práce - nátěry</t>
  </si>
  <si>
    <t>75</t>
  </si>
  <si>
    <t>783601713</t>
  </si>
  <si>
    <t>Odmaštění vodou ředitelným odmašťovačem potrubí DN do 50 mm</t>
  </si>
  <si>
    <t>853711089</t>
  </si>
  <si>
    <t>Příprava podkladu armatur a kovových potrubí před provedením nátěru potrubí do DN 50 mm odmaštěním, odmašťovačem vodou ředitelným</t>
  </si>
  <si>
    <t>https://podminky.urs.cz/item/CS_URS_2025_02/783601713</t>
  </si>
  <si>
    <t>76</t>
  </si>
  <si>
    <t>783617615</t>
  </si>
  <si>
    <t>Krycí dvojnásobný syntetický tepelně odolný nátěr potrubí DN do 50 mm</t>
  </si>
  <si>
    <t>1784076858</t>
  </si>
  <si>
    <t>Krycí nátěr (email) armatur a kovových potrubí potrubí do DN 50 mm dvojnásobný syntetický tepelně odolný</t>
  </si>
  <si>
    <t>https://podminky.urs.cz/item/CS_URS_2025_02/783617615</t>
  </si>
  <si>
    <t>784</t>
  </si>
  <si>
    <t>Dokončovací práce - malby a tapety</t>
  </si>
  <si>
    <t>77</t>
  </si>
  <si>
    <t>784111021</t>
  </si>
  <si>
    <t>Obroušení podkladu ze stěrky v místnostech v do 3,80 m</t>
  </si>
  <si>
    <t>1110218287</t>
  </si>
  <si>
    <t>Obroušení podkladu stěrky v místnostech výšky do 3,80 m</t>
  </si>
  <si>
    <t>https://podminky.urs.cz/item/CS_URS_2025_02/784111021</t>
  </si>
  <si>
    <t>0,3*14*(1,2+2*1,5)</t>
  </si>
  <si>
    <t>3,1*(2*15+6*3,5)-3*0,9*2</t>
  </si>
  <si>
    <t>2*1,35+3,5*15,3</t>
  </si>
  <si>
    <t>78</t>
  </si>
  <si>
    <t>784161001</t>
  </si>
  <si>
    <t>Tmelení spar a rohů šířky do 3 mm akrylátovým tmelem v místnostech v do 3,80 m</t>
  </si>
  <si>
    <t>1599399083</t>
  </si>
  <si>
    <t>Tmelení spar a rohů, šířky do 3 mm akrylátovým tmelem v místnostech výšky do 3,80 m</t>
  </si>
  <si>
    <t>https://podminky.urs.cz/item/CS_URS_2025_02/784161001</t>
  </si>
  <si>
    <t>tmelení okolo otvorových výplní, v rozích apod.</t>
  </si>
  <si>
    <t>3*(2*1,2+2*1,5)</t>
  </si>
  <si>
    <t>4*(2*2,2+1)</t>
  </si>
  <si>
    <t>16*3,1</t>
  </si>
  <si>
    <t>79</t>
  </si>
  <si>
    <t>784171101</t>
  </si>
  <si>
    <t>Zakrytí vnitřních podlah včetně pozdějšího odkrytí</t>
  </si>
  <si>
    <t>-1866365930</t>
  </si>
  <si>
    <t>Zakrytí nemalovaných ploch (materiál ve specifikaci) včetně pozdějšího odkrytí podlah</t>
  </si>
  <si>
    <t>https://podminky.urs.cz/item/CS_URS_2025_02/784171101</t>
  </si>
  <si>
    <t>80</t>
  </si>
  <si>
    <t>58124844</t>
  </si>
  <si>
    <t>fólie pro malířské potřeby zakrývací tl 25µ 4x5m</t>
  </si>
  <si>
    <t>997767672</t>
  </si>
  <si>
    <t>90</t>
  </si>
  <si>
    <t>90*1,05 'Přepočtené koeficientem množství</t>
  </si>
  <si>
    <t>81</t>
  </si>
  <si>
    <t>784171111</t>
  </si>
  <si>
    <t>Zakrytí vnitřních ploch stěn v místnostech v do 3,80 m</t>
  </si>
  <si>
    <t>893427036</t>
  </si>
  <si>
    <t>Zakrytí nemalovaných ploch (materiál ve specifikaci) včetně pozdějšího odkrytí svislých ploch např. stěn, oken, dveří v místnostech výšky do 3,80</t>
  </si>
  <si>
    <t>https://podminky.urs.cz/item/CS_URS_2025_02/784171111</t>
  </si>
  <si>
    <t>82</t>
  </si>
  <si>
    <t>28323157</t>
  </si>
  <si>
    <t>fólie pro malířské potřeby zakrývací tl 14µ 4x5m</t>
  </si>
  <si>
    <t>-404970502</t>
  </si>
  <si>
    <t>15*1,05 'Přepočtené koeficientem množství</t>
  </si>
  <si>
    <t>83</t>
  </si>
  <si>
    <t>784181121</t>
  </si>
  <si>
    <t>Hloubková jednonásobná bezbarvá penetrace podkladu v místnostech v do 3,80 m</t>
  </si>
  <si>
    <t>478288719</t>
  </si>
  <si>
    <t>Penetrace podkladu jednonásobná hloubková akrylátová bezbarvá v místnostech výšky do 3,80 m</t>
  </si>
  <si>
    <t>https://podminky.urs.cz/item/CS_URS_2025_02/784181121</t>
  </si>
  <si>
    <t>84</t>
  </si>
  <si>
    <t>784211111</t>
  </si>
  <si>
    <t>Dvojnásobné bílé malby ze směsí za mokra velmi dobře oděruvzdorných v místnostech v do 3,80 m</t>
  </si>
  <si>
    <t>-625637294</t>
  </si>
  <si>
    <t>Malby z malířských směsí oděruvzdorných za mokra dvojnásobné, bílé za mokra oděruvzdorné velmi dobře v místnostech výšky do 3,80 m</t>
  </si>
  <si>
    <t>https://podminky.urs.cz/item/CS_URS_2025_02/784211111</t>
  </si>
  <si>
    <t>02 -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</si>
  <si>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</si>
  <si>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</si>
  <si>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</si>
  <si>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</si>
  <si>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>HZS - Hodinové zúčtovací sazby</t>
  </si>
  <si>
    <t>969031111</t>
  </si>
  <si>
    <t>Vybourání vnitřního ocelového potrubí do DN 50</t>
  </si>
  <si>
    <t>1498259651</t>
  </si>
  <si>
    <t>Vybourání vnitřního potrubí včetně vysekání drážky ocelového do DN 50</t>
  </si>
  <si>
    <t>https://podminky.urs.cz/item/CS_URS_2025_02/969031111</t>
  </si>
  <si>
    <t>969041111</t>
  </si>
  <si>
    <t>Vybourání vnitřního plastového potrubí do DN 50</t>
  </si>
  <si>
    <t>83186606</t>
  </si>
  <si>
    <t>Vybourání vnitřního potrubí včetně vysekání drážky plastového do DN 50</t>
  </si>
  <si>
    <t>https://podminky.urs.cz/item/CS_URS_2025_02/969041111</t>
  </si>
  <si>
    <t>-50893616</t>
  </si>
  <si>
    <t>-1617468466</t>
  </si>
  <si>
    <t>311650210</t>
  </si>
  <si>
    <t>0,047*29</t>
  </si>
  <si>
    <t>997013635</t>
  </si>
  <si>
    <t>Poplatek za uložení na skládce (skládkovné) komunálního odpadu kód odpadu 20 03 01</t>
  </si>
  <si>
    <t>-2016849320</t>
  </si>
  <si>
    <t>Poplatek za uložení stavebního odpadu na skládce (skládkovné) komunálního zatříděného do Katalogu odpadů pod kódem 20 03 01</t>
  </si>
  <si>
    <t>https://podminky.urs.cz/item/CS_URS_2025_02/997013635</t>
  </si>
  <si>
    <t>1275894067</t>
  </si>
  <si>
    <t>721</t>
  </si>
  <si>
    <t>Zdravotechnika - vnitřní kanalizace</t>
  </si>
  <si>
    <t>72110091R</t>
  </si>
  <si>
    <t>Osazení zátky do otvoru připojovacího potrubí</t>
  </si>
  <si>
    <t>92237894</t>
  </si>
  <si>
    <t>721171905</t>
  </si>
  <si>
    <t>Potrubí z PP vsazení odbočky do hrdla DN 110</t>
  </si>
  <si>
    <t>2146246605</t>
  </si>
  <si>
    <t>Opravy odpadního potrubí plastového vsazení odbočky do potrubí DN 110</t>
  </si>
  <si>
    <t>https://podminky.urs.cz/item/CS_URS_2025_02/721171905</t>
  </si>
  <si>
    <t>721174042</t>
  </si>
  <si>
    <t>Potrubí kanalizační z PP připojovací DN 40</t>
  </si>
  <si>
    <t>129610636</t>
  </si>
  <si>
    <t>Potrubí z trub polypropylenových připojovací DN 40</t>
  </si>
  <si>
    <t>https://podminky.urs.cz/item/CS_URS_2025_02/721174042</t>
  </si>
  <si>
    <t>721174043</t>
  </si>
  <si>
    <t>Potrubí kanalizační z PP připojovací DN 50</t>
  </si>
  <si>
    <t>1739470884</t>
  </si>
  <si>
    <t>Potrubí z trub polypropylenových připojovací DN 50</t>
  </si>
  <si>
    <t>https://podminky.urs.cz/item/CS_URS_2025_02/721174043</t>
  </si>
  <si>
    <t>721174044</t>
  </si>
  <si>
    <t>Potrubí kanalizační z PP připojovací DN 75</t>
  </si>
  <si>
    <t>-334058972</t>
  </si>
  <si>
    <t>Potrubí z trub polypropylenových připojovací DN 75</t>
  </si>
  <si>
    <t>https://podminky.urs.cz/item/CS_URS_2025_02/721174044</t>
  </si>
  <si>
    <t>721194104</t>
  </si>
  <si>
    <t>Vyvedení a upevnění odpadních výpustek DN 40</t>
  </si>
  <si>
    <t>-2062553535</t>
  </si>
  <si>
    <t>Vyměření přípojek na potrubí vyvedení a upevnění odpadních výpustek DN 40</t>
  </si>
  <si>
    <t>https://podminky.urs.cz/item/CS_URS_2025_02/721194104</t>
  </si>
  <si>
    <t>721194105</t>
  </si>
  <si>
    <t>Vyvedení a upevnění odpadních výpustek DN 50</t>
  </si>
  <si>
    <t>-1301654823</t>
  </si>
  <si>
    <t>Vyměření přípojek na potrubí vyvedení a upevnění odpadních výpustek DN 50</t>
  </si>
  <si>
    <t>https://podminky.urs.cz/item/CS_URS_2025_02/721194105</t>
  </si>
  <si>
    <t>721290111</t>
  </si>
  <si>
    <t>Zkouška těsnosti potrubí kanalizace vodou DN do 125</t>
  </si>
  <si>
    <t>452434763</t>
  </si>
  <si>
    <t>Zkouška těsnosti kanalizace v objektech vodou do DN 125</t>
  </si>
  <si>
    <t>https://podminky.urs.cz/item/CS_URS_2025_02/721290111</t>
  </si>
  <si>
    <t>998721311</t>
  </si>
  <si>
    <t>Přesun hmot procentní pro vnitřní kanalizaci ruční v objektech v do 6 m</t>
  </si>
  <si>
    <t>-395053747</t>
  </si>
  <si>
    <t>Přesun hmot pro vnitřní kanalizaci stanovený procentní sazbou (%) z ceny vodorovná dopravní vzdálenost do 50 m ruční (bez užití mechanizace) v objektech výšky do 6 m</t>
  </si>
  <si>
    <t>https://podminky.urs.cz/item/CS_URS_2025_02/998721311</t>
  </si>
  <si>
    <t>722</t>
  </si>
  <si>
    <t>Zdravotechnika - vnitřní vodovod</t>
  </si>
  <si>
    <t>722130901</t>
  </si>
  <si>
    <t>Potrubí pozinkované závitové zazátkování vývodu</t>
  </si>
  <si>
    <t>-1964793514</t>
  </si>
  <si>
    <t>Opravy vodovodního potrubí z ocelových trubek pozinkovaných závitových zazátkování vývodu</t>
  </si>
  <si>
    <t>https://podminky.urs.cz/item/CS_URS_2025_02/722130901</t>
  </si>
  <si>
    <t>722174002</t>
  </si>
  <si>
    <t>Potrubí vodovodní plastové PPR S3,2 spojované svařováním D 20x2,8 mm</t>
  </si>
  <si>
    <t>999026074</t>
  </si>
  <si>
    <t>Potrubí z trubek polypropylenových spojovaných svařováním z jednovrstvého PP-R S3,2 (PN 16) D 20/2,8</t>
  </si>
  <si>
    <t>https://podminky.urs.cz/item/CS_URS_2025_02/722174002</t>
  </si>
  <si>
    <t>722175041</t>
  </si>
  <si>
    <t>Potrubí vodovodní plastové vícevrstvé PP-RCT s čedičovými nebo karbonovými vlákny spojované svařováním D 20x2,8 mm</t>
  </si>
  <si>
    <t>1690551928</t>
  </si>
  <si>
    <t>Potrubí z trubek polypropylenových spojovaných svařováním z vícevrstvého PP-RCT s čedičovými nebo karbonovými vlákny S3,2 (PN 16) D 20/2,8</t>
  </si>
  <si>
    <t>https://podminky.urs.cz/item/CS_URS_2025_02/722175041</t>
  </si>
  <si>
    <t>722181241</t>
  </si>
  <si>
    <t>Ochrana vodovodního potrubí přilepenými termoizolačními trubicemi z PE tl přes 13 do 20 mm DN do 22 mm</t>
  </si>
  <si>
    <t>1516883404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</si>
  <si>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</si>
  <si>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https://podminky.urs.cz/item/CS_URS_2025_02/722181241</t>
  </si>
  <si>
    <t>722190401</t>
  </si>
  <si>
    <t>Vyvedení a upevnění výpustku DN do 25</t>
  </si>
  <si>
    <t>685755832</t>
  </si>
  <si>
    <t>Zřízení přípojek na potrubí vyvedení a upevnění výpustek do DN 25</t>
  </si>
  <si>
    <t>https://podminky.urs.cz/item/CS_URS_2025_02/722190401</t>
  </si>
  <si>
    <t>722190901</t>
  </si>
  <si>
    <t>Uzavření nebo otevření vodovodního potrubí při opravách</t>
  </si>
  <si>
    <t>-1299595796</t>
  </si>
  <si>
    <t>Opravy ostatní uzavření nebo otevření vodovodního potrubí při opravách včetně vypuštění a napuštění</t>
  </si>
  <si>
    <t>https://podminky.urs.cz/item/CS_URS_2025_02/722190901</t>
  </si>
  <si>
    <t>722220121</t>
  </si>
  <si>
    <t>Nástěnka pro baterii G 1/2" s jedním závitem</t>
  </si>
  <si>
    <t>pár</t>
  </si>
  <si>
    <t>-2061688823</t>
  </si>
  <si>
    <t>Armatury s jedním závitem nástěnky pro baterii G 1/2"</t>
  </si>
  <si>
    <t>https://podminky.urs.cz/item/CS_URS_2025_02/722220121</t>
  </si>
  <si>
    <t>722290234</t>
  </si>
  <si>
    <t>Proplach a dezinfekce vodovodního potrubí DN do 80</t>
  </si>
  <si>
    <t>887601850</t>
  </si>
  <si>
    <t>Zkoušky, proplach a desinfekce vodovodního potrubí proplach a desinfekce vodovodního potrubí do DN 80</t>
  </si>
  <si>
    <t>https://podminky.urs.cz/item/CS_URS_2025_02/722290234</t>
  </si>
  <si>
    <t>722290246</t>
  </si>
  <si>
    <t>Zkouška těsnosti vodovodního potrubí plastového DN do 40</t>
  </si>
  <si>
    <t>1384412493</t>
  </si>
  <si>
    <t>Zkoušky, proplach a desinfekce vodovodního potrubí zkoušky těsnosti vodovodního potrubí plastového do DN 40</t>
  </si>
  <si>
    <t>https://podminky.urs.cz/item/CS_URS_2025_02/722290246</t>
  </si>
  <si>
    <t>998722311</t>
  </si>
  <si>
    <t>Přesun hmot procentní pro vnitřní vodovod ruční v objektech v do 6 m</t>
  </si>
  <si>
    <t>1439184403</t>
  </si>
  <si>
    <t>Přesun hmot pro vnitřní vodovod stanovený procentní sazbou (%) z ceny vodorovná dopravní vzdálenost do 50 m ruční (bez užití mechanizace) v objektech výšky do 6 m</t>
  </si>
  <si>
    <t>https://podminky.urs.cz/item/CS_URS_2025_02/998722311</t>
  </si>
  <si>
    <t>725</t>
  </si>
  <si>
    <t>Zdravotechnika - zařizovací předměty</t>
  </si>
  <si>
    <t>725210821</t>
  </si>
  <si>
    <t>Demontáž umyvadel bez výtokových armatur</t>
  </si>
  <si>
    <t>soubor</t>
  </si>
  <si>
    <t>-1637252477</t>
  </si>
  <si>
    <t>Demontáž umyvadel bez výtokových armatur umyvadel</t>
  </si>
  <si>
    <t>https://podminky.urs.cz/item/CS_URS_2025_02/725210821</t>
  </si>
  <si>
    <t>725319111</t>
  </si>
  <si>
    <t>Montáž dřezu ostatních typů</t>
  </si>
  <si>
    <t>-1200828500</t>
  </si>
  <si>
    <t>Dřezy bez výtokových armatur montáž dřezů ostatních typů</t>
  </si>
  <si>
    <t>https://podminky.urs.cz/item/CS_URS_2025_02/725319111</t>
  </si>
  <si>
    <t>55231084</t>
  </si>
  <si>
    <t>dřez nerez vestavný matný 800x500mm</t>
  </si>
  <si>
    <t>-802817798</t>
  </si>
  <si>
    <t>55231363</t>
  </si>
  <si>
    <t>dvojdřez velkokapacitní dl 1400mm</t>
  </si>
  <si>
    <t>146635101</t>
  </si>
  <si>
    <t>725819401</t>
  </si>
  <si>
    <t>Montáž ventilů rohových G 1/2" s připojovací trubičkou</t>
  </si>
  <si>
    <t>-662817000</t>
  </si>
  <si>
    <t>Ventily montáž ventilů ostatních typů rohových s připojovací trubičkou G 1/2"</t>
  </si>
  <si>
    <t>https://podminky.urs.cz/item/CS_URS_2025_02/725819401</t>
  </si>
  <si>
    <t>55141002</t>
  </si>
  <si>
    <t>ventil kulový rohový s filtrem 1/2"x3/8" s celokovovým kulatým designem</t>
  </si>
  <si>
    <t>-32839126</t>
  </si>
  <si>
    <t>55190005</t>
  </si>
  <si>
    <t>flexi hadice ohebná k baterii D 8x12mm F 1/2"xM10 500mm</t>
  </si>
  <si>
    <t>-1299068196</t>
  </si>
  <si>
    <t>725820801</t>
  </si>
  <si>
    <t>Demontáž baterie nástěnné do G 3 / 4</t>
  </si>
  <si>
    <t>-1127588456</t>
  </si>
  <si>
    <t>Demontáž baterií nástěnných do G 3/4</t>
  </si>
  <si>
    <t>https://podminky.urs.cz/item/CS_URS_2025_02/725820801</t>
  </si>
  <si>
    <t>725829111</t>
  </si>
  <si>
    <t>Montáž baterie stojánkové dřezové G 1/2"</t>
  </si>
  <si>
    <t>689653671</t>
  </si>
  <si>
    <t>Baterie dřezové montáž ostatních typů stojánkových G 1/2"</t>
  </si>
  <si>
    <t>https://podminky.urs.cz/item/CS_URS_2025_02/725829111</t>
  </si>
  <si>
    <t>55143181</t>
  </si>
  <si>
    <t>baterie dřezová páková stojánková do 1 otvoru s otáčivým ústím dl ramínka 265mm</t>
  </si>
  <si>
    <t>1591656197</t>
  </si>
  <si>
    <t>55145722</t>
  </si>
  <si>
    <t>baterie dřezová páková stojánková s vytahovací sprškou chrom</t>
  </si>
  <si>
    <t>-1376273986</t>
  </si>
  <si>
    <t>725850800</t>
  </si>
  <si>
    <t>Demontáž ventilů odpadních</t>
  </si>
  <si>
    <t>320040992</t>
  </si>
  <si>
    <t>Demontáž odpadních ventilů všech připojovacích dimenzí</t>
  </si>
  <si>
    <t>https://podminky.urs.cz/item/CS_URS_2025_02/725850800</t>
  </si>
  <si>
    <t>725851315</t>
  </si>
  <si>
    <t>Ventil odpadní dřezový s přepadem G 6/4"</t>
  </si>
  <si>
    <t>-808603946</t>
  </si>
  <si>
    <t>Ventily odpadní pro zařizovací předměty dřezové s přepadem G 6/4"</t>
  </si>
  <si>
    <t>https://podminky.urs.cz/item/CS_URS_2025_02/725851315</t>
  </si>
  <si>
    <t>725851317</t>
  </si>
  <si>
    <t>Ventil odpadní dřezový s přepadem G 6/4" pro dvojdřez</t>
  </si>
  <si>
    <t>-536445210</t>
  </si>
  <si>
    <t>Ventily odpadní pro zařizovací předměty dřezové s přepadem G 6/4" pro dvojdřez</t>
  </si>
  <si>
    <t>https://podminky.urs.cz/item/CS_URS_2025_02/725851317</t>
  </si>
  <si>
    <t>725860811</t>
  </si>
  <si>
    <t>Demontáž uzávěrů zápachu jednoduchých</t>
  </si>
  <si>
    <t>-973564505</t>
  </si>
  <si>
    <t>Demontáž zápachových uzávěrek pro zařizovací předměty jednoduchých</t>
  </si>
  <si>
    <t>https://podminky.urs.cz/item/CS_URS_2025_02/725860811</t>
  </si>
  <si>
    <t>725869203</t>
  </si>
  <si>
    <t>Montáž zápachových uzávěrek dřezových jednodílných DN 40</t>
  </si>
  <si>
    <t>1213206199</t>
  </si>
  <si>
    <t>Zápachové uzávěrky zařizovacích předmětů montáž zápachových uzávěrek dřezových jednodílných DN 40</t>
  </si>
  <si>
    <t>https://podminky.urs.cz/item/CS_URS_2025_02/725869203</t>
  </si>
  <si>
    <t>55161115</t>
  </si>
  <si>
    <t>uzávěrka zápachová dřezová s kulovým kloubem DN 40</t>
  </si>
  <si>
    <t>-562352099</t>
  </si>
  <si>
    <t>725869213</t>
  </si>
  <si>
    <t>Montáž zápachových uzávěrek dřezových dvoudílných DN 40</t>
  </si>
  <si>
    <t>2058335946</t>
  </si>
  <si>
    <t>Zápachové uzávěrky zařizovacích předmětů montáž zápachových uzávěrek dřezových dvoudílných DN 40</t>
  </si>
  <si>
    <t>https://podminky.urs.cz/item/CS_URS_2025_02/725869213</t>
  </si>
  <si>
    <t>55161119</t>
  </si>
  <si>
    <t>uzávěrka zápachová dvoudřezová s přípojkou pro myčku a pračku DN 40</t>
  </si>
  <si>
    <t>-1799881553</t>
  </si>
  <si>
    <t>998725311</t>
  </si>
  <si>
    <t>Přesun hmot procentní pro zařizovací předměty ruční v objektech v do 6 m</t>
  </si>
  <si>
    <t>-649858558</t>
  </si>
  <si>
    <t>Přesun hmot pro zařizovací předměty stanovený procentní sazbou (%) z ceny vodorovná dopravní vzdálenost do 50 m ruční (bez užití mechanizace) v objektech výšky do 6 m</t>
  </si>
  <si>
    <t>https://podminky.urs.cz/item/CS_URS_2025_02/998725311</t>
  </si>
  <si>
    <t>727</t>
  </si>
  <si>
    <t>Zdravotechnika - protipožární ochrana</t>
  </si>
  <si>
    <t>727222101</t>
  </si>
  <si>
    <t>Protipožární manžeta prostupu plastového potrubí bez izolace D 50 mm stěnou tl 100 mm požární odolnost EI 60-120</t>
  </si>
  <si>
    <t>1696008400</t>
  </si>
  <si>
    <t>Protipožární ochranné manžety plastového potrubí prostup stěnou tloušťky 100 mm požární odolnost EI 60-120 D 50</t>
  </si>
  <si>
    <t>https://podminky.urs.cz/item/CS_URS_2025_02/727222101</t>
  </si>
  <si>
    <t>998727311</t>
  </si>
  <si>
    <t>Přesun hmot procentní pro protipožární ochranu ruční v objektech v do 6 m</t>
  </si>
  <si>
    <t>-742926209</t>
  </si>
  <si>
    <t>Přesun hmot pro protipožární ochranu stanovený procentní sazbou (%) z ceny vodorovná dopravní vzdálenost do 50 m ruční (bez užití mechanizace) v objektech výšky do 6 m</t>
  </si>
  <si>
    <t>https://podminky.urs.cz/item/CS_URS_2025_02/998727311</t>
  </si>
  <si>
    <t>HZS</t>
  </si>
  <si>
    <t>Hodinové zúčtovací sazby</t>
  </si>
  <si>
    <t>HZS2211</t>
  </si>
  <si>
    <t>Hodinová zúčtovací sazba instalatér</t>
  </si>
  <si>
    <t>hod</t>
  </si>
  <si>
    <t>512</t>
  </si>
  <si>
    <t>-1135143633</t>
  </si>
  <si>
    <t>Hodinové zúčtovací sazby profesí PSV provádění stavebních instalací instalatér</t>
  </si>
  <si>
    <t>https://podminky.urs.cz/item/CS_URS_2025_02/HZS2211</t>
  </si>
  <si>
    <t>přizpůsobení a úprava stávajících rozvodů</t>
  </si>
  <si>
    <t>03 - Vytápění</t>
  </si>
  <si>
    <t xml:space="preserve">    997 - Doprava suti a vybouraných hmot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</si>
  <si>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</si>
  <si>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</si>
  <si>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</si>
  <si>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767 - Konstrukce zámečnické</t>
  </si>
  <si>
    <t>Doprava suti a vybouraných hmot</t>
  </si>
  <si>
    <t>1100011319</t>
  </si>
  <si>
    <t>-1195993982</t>
  </si>
  <si>
    <t>-1503379216</t>
  </si>
  <si>
    <t>0,042*29</t>
  </si>
  <si>
    <t>-480946700</t>
  </si>
  <si>
    <t>733</t>
  </si>
  <si>
    <t>Ústřední vytápění - rozvodné potrubí</t>
  </si>
  <si>
    <t>733123110</t>
  </si>
  <si>
    <t>Příplatek k potrubí ocelovému hladkému za zhotovení přípojky z trubek ocelových hladkých D 22x2,6 mm</t>
  </si>
  <si>
    <t>698523405</t>
  </si>
  <si>
    <t>Potrubí z trubek ocelových hladkých Příplatek k cenám za zhotovení přípojky z trubek ocelových hladkých Ø 22/2,6</t>
  </si>
  <si>
    <t>https://podminky.urs.cz/item/CS_URS_2025_02/733123110</t>
  </si>
  <si>
    <t>733194912</t>
  </si>
  <si>
    <t>Navaření odbočky na potrubí ocelové hladké D 28x2,6 mm</t>
  </si>
  <si>
    <t>932175937</t>
  </si>
  <si>
    <t>Opravy rozvodů potrubí z trubek ocelových hladkých navaření odbočky na stávající potrubí odbočka Ø 28/2,6</t>
  </si>
  <si>
    <t>https://podminky.urs.cz/item/CS_URS_2025_02/733194912</t>
  </si>
  <si>
    <t>733221102</t>
  </si>
  <si>
    <t>Potrubí měděné měkké spojované měkkým pájením D 15x1 mm</t>
  </si>
  <si>
    <t>-172919788</t>
  </si>
  <si>
    <t>Potrubí z trubek měděných měkkých spojovaných měkkým pájením Ø 15/1</t>
  </si>
  <si>
    <t>https://podminky.urs.cz/item/CS_URS_2025_02/733221102</t>
  </si>
  <si>
    <t>733224222</t>
  </si>
  <si>
    <t>Příplatek k potrubí měděnému za zhotovení přípojky z trubek měděných D 15x1 mm</t>
  </si>
  <si>
    <t>-2016737977</t>
  </si>
  <si>
    <t>Potrubí z trubek měděných Příplatek k cenám za zhotovení přípojky z trubek měděných Ø 15/1</t>
  </si>
  <si>
    <t>https://podminky.urs.cz/item/CS_URS_2025_02/733224222</t>
  </si>
  <si>
    <t>733291101</t>
  </si>
  <si>
    <t>Zkouška těsnosti potrubí měděné D do 35x1,5</t>
  </si>
  <si>
    <t>820511952</t>
  </si>
  <si>
    <t>Zkoušky těsnosti potrubí z trubek měděných Ø do 35/1,5</t>
  </si>
  <si>
    <t>https://podminky.urs.cz/item/CS_URS_2025_02/733291101</t>
  </si>
  <si>
    <t>73329190R</t>
  </si>
  <si>
    <t>Propojení potrubí při opravě</t>
  </si>
  <si>
    <t>-2047428110</t>
  </si>
  <si>
    <t>Opravy rozvodů potrubí propojení potrubí</t>
  </si>
  <si>
    <t>733322312</t>
  </si>
  <si>
    <t>Potrubí plastové vícevrstvé ze síťovaného PE-Xb s hliníkovou fólií spojované lisováním PN 10 do 100°C D 20x2,0 mm</t>
  </si>
  <si>
    <t>-1578044080</t>
  </si>
  <si>
    <t>Potrubí z trubek plastových polyetylenových z vícevrstvého síťovaného PE (PE-Xa, PE-Xb nebo PE-Xc) s hliníkovou fólií (PE-Xc/Al/PE-Xc) spojovaných lisováním PN 10 do 100°C D 20/2,0</t>
  </si>
  <si>
    <t>https://podminky.urs.cz/item/CS_URS_2025_02/733322312</t>
  </si>
  <si>
    <t>733391101</t>
  </si>
  <si>
    <t>Zkouška těsnosti potrubí plastové D do 32x3,0</t>
  </si>
  <si>
    <t>193578053</t>
  </si>
  <si>
    <t>Zkoušky těsnosti potrubí z trubek plastových Ø do 32/3,0</t>
  </si>
  <si>
    <t>https://podminky.urs.cz/item/CS_URS_2025_02/733391101</t>
  </si>
  <si>
    <t>733811231</t>
  </si>
  <si>
    <t>Ochrana potrubí ústředního vytápění termoizolačními trubicemi z PE tl přes 9 do 13 mm DN do 22 mm</t>
  </si>
  <si>
    <t>1422044252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</si>
  <si>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</si>
  <si>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https://podminky.urs.cz/item/CS_URS_2025_02/733811231</t>
  </si>
  <si>
    <t>733890101</t>
  </si>
  <si>
    <t>Zmrazení potrubí ocelového, měděného nebo plastového D do 22 mm</t>
  </si>
  <si>
    <t>84530941</t>
  </si>
  <si>
    <t>Zmrazení stávajícího potrubí z trubek ocelových, měděných nebo plastových (za provozu) Ø do 22 mm</t>
  </si>
  <si>
    <t>https://podminky.urs.cz/item/CS_URS_2025_02/733890101</t>
  </si>
  <si>
    <t>1*2</t>
  </si>
  <si>
    <t>998733311</t>
  </si>
  <si>
    <t>Přesun hmot procentní pro rozvody potrubí ruční v objektech v do 6 m</t>
  </si>
  <si>
    <t>769925742</t>
  </si>
  <si>
    <t>Přesun hmot pro rozvody potrubí stanovený procentní sazbou z ceny vodorovná dopravní vzdálenost do 50 m ruční (bez užití mechanizace) v objektech výšky do 6 m</t>
  </si>
  <si>
    <t>https://podminky.urs.cz/item/CS_URS_2025_02/998733311</t>
  </si>
  <si>
    <t>734</t>
  </si>
  <si>
    <t>Ústřední vytápění - armatury</t>
  </si>
  <si>
    <t>734200812</t>
  </si>
  <si>
    <t>Demontáž armatury závitové s jedním závitem přes G 1/2 do G 1</t>
  </si>
  <si>
    <t>-612849936</t>
  </si>
  <si>
    <t>Demontáž armatur závitových s jedním závitem přes 1/2 do G 1</t>
  </si>
  <si>
    <t>https://podminky.urs.cz/item/CS_URS_2025_02/734200812</t>
  </si>
  <si>
    <t>734200821</t>
  </si>
  <si>
    <t>Demontáž armatury závitové se dvěma závity přes G 1/2 do G 1/2</t>
  </si>
  <si>
    <t>-2032618955</t>
  </si>
  <si>
    <t>Demontáž armatur závitových se dvěma závity do G 1/2</t>
  </si>
  <si>
    <t>https://podminky.urs.cz/item/CS_URS_2025_02/734200821</t>
  </si>
  <si>
    <t>734221552</t>
  </si>
  <si>
    <t>Ventil závitový termostatický přímý dvouregulační G 1/2 PN 16 do 110°C bez hlavice ovládání</t>
  </si>
  <si>
    <t>964680886</t>
  </si>
  <si>
    <t>Ventily regulační závitové termostatické bez hlavice ovládání PN 16 do 110°C přímé dvouregulační G 1/2</t>
  </si>
  <si>
    <t>https://podminky.urs.cz/item/CS_URS_2025_02/734221552</t>
  </si>
  <si>
    <t>734221681</t>
  </si>
  <si>
    <t>Termostatická hlavice kapalinová PN 10 do 110°C s vestavěným čidlem</t>
  </si>
  <si>
    <t>-2071194187</t>
  </si>
  <si>
    <t>Ventily regulační závitové hlavice termostatické pro ovládání ventilů PN 10 do 110°C kapalinové s vestavěným čidlem</t>
  </si>
  <si>
    <t>https://podminky.urs.cz/item/CS_URS_2025_02/734221681</t>
  </si>
  <si>
    <t>734221682</t>
  </si>
  <si>
    <t>Termostatická hlavice kapalinová PN 10 do 110°C otopných těles VK</t>
  </si>
  <si>
    <t>-572613831</t>
  </si>
  <si>
    <t>Ventily regulační závitové hlavice termostatické pro ovládání ventilů PN 10 do 110°C kapalinové otopných těles VK</t>
  </si>
  <si>
    <t>https://podminky.urs.cz/item/CS_URS_2025_02/734221682</t>
  </si>
  <si>
    <t>734261402</t>
  </si>
  <si>
    <t>Armatura připojovací rohová G 1/2x18 PN 10 do 110°C radiátorů typu VK</t>
  </si>
  <si>
    <t>-1851275714</t>
  </si>
  <si>
    <t>Šroubení připojovací armatury radiátorů VK PN 10 do 110°C, regulační uzavíratelné rohové G 1/2 x 18</t>
  </si>
  <si>
    <t>https://podminky.urs.cz/item/CS_URS_2025_02/734261402</t>
  </si>
  <si>
    <t>734261712</t>
  </si>
  <si>
    <t>Šroubení regulační radiátorové přímé G 1/2 bez vypouštění</t>
  </si>
  <si>
    <t>-327291774</t>
  </si>
  <si>
    <t>Šroubení regulační radiátorové přímé bez vypouštění G 1/2</t>
  </si>
  <si>
    <t>https://podminky.urs.cz/item/CS_URS_2025_02/734261712</t>
  </si>
  <si>
    <t>734290911</t>
  </si>
  <si>
    <t>Výměna těsnění u šroubení armatur závitových přes G 1/2 do G 1</t>
  </si>
  <si>
    <t>-1337058411</t>
  </si>
  <si>
    <t>Opravy armatur závitových výměna těsnění u šroubení do G 1</t>
  </si>
  <si>
    <t>https://podminky.urs.cz/item/CS_URS_2025_02/734290911</t>
  </si>
  <si>
    <t>28616070R</t>
  </si>
  <si>
    <t>D+M garnitura připojovací kolenová systém napojení otopných těles 16/250mm</t>
  </si>
  <si>
    <t>-66302797</t>
  </si>
  <si>
    <t>17600004R</t>
  </si>
  <si>
    <t>D+M šroubení s převlečnou maticí k otopným tělesům</t>
  </si>
  <si>
    <t>-511518846</t>
  </si>
  <si>
    <t>998734311</t>
  </si>
  <si>
    <t>Přesun hmot procentní pro armatury ruční v objektech v do 6 m</t>
  </si>
  <si>
    <t>-831704367</t>
  </si>
  <si>
    <t>Přesun hmot pro armatury stanovený procentní sazbou (%) z ceny vodorovná dopravní vzdálenost do 50 m ruční (bez užití mechanizace) v objektech výšky do 6 m</t>
  </si>
  <si>
    <t>https://podminky.urs.cz/item/CS_URS_2025_02/998734311</t>
  </si>
  <si>
    <t>735</t>
  </si>
  <si>
    <t>Ústřední vytápění - otopná tělesa</t>
  </si>
  <si>
    <t>735000912</t>
  </si>
  <si>
    <t>Vyregulování ventilu nebo kohoutu dvojregulačního s termostatickým ovládáním</t>
  </si>
  <si>
    <t>1865112431</t>
  </si>
  <si>
    <t>Regulace otopného systému při opravách vyregulování dvojregulačních ventilů a kohoutů s termostatickým ovládáním</t>
  </si>
  <si>
    <t>https://podminky.urs.cz/item/CS_URS_2025_02/735000912</t>
  </si>
  <si>
    <t>735151679</t>
  </si>
  <si>
    <t>Otopné těleso panelové třídeskové 3 přídavné přestupní plochy výška/délka 600/1200 mm výkon 2887 W</t>
  </si>
  <si>
    <t>-1633617169</t>
  </si>
  <si>
    <t>Otopná tělesa panelová třídesková PN 1,0 MPa, T do 110°C se třemi přídavnými přestupními plochami výšky tělesa 600 mm stavební délky / výkonu 1200 mm / 2887 W</t>
  </si>
  <si>
    <t>https://podminky.urs.cz/item/CS_URS_2025_02/735151679</t>
  </si>
  <si>
    <t>735151831</t>
  </si>
  <si>
    <t>Demontáž otopného tělesa panelového třířadého dl do 1500 mm</t>
  </si>
  <si>
    <t>1682319085</t>
  </si>
  <si>
    <t>Demontáž otopných těles panelových třířadých stavební délky do 1500 mm</t>
  </si>
  <si>
    <t>https://podminky.urs.cz/item/CS_URS_2025_02/735151831</t>
  </si>
  <si>
    <t>735152577</t>
  </si>
  <si>
    <t>Otopné těleso panelové VK dvoudeskové 2 přídavné přestupní plochy výška/délka 600/1000 mm výkon 1679 W</t>
  </si>
  <si>
    <t>1425621997</t>
  </si>
  <si>
    <t>Otopná tělesa panelová VK dvoudesková PN 1,0 MPa, T do 110°C se dvěma přídavnými přestupními plochami výšky tělesa 600 mm stavební délky / výkonu 1000 mm / 1679 W</t>
  </si>
  <si>
    <t>https://podminky.urs.cz/item/CS_URS_2025_02/735152577</t>
  </si>
  <si>
    <t>735152580</t>
  </si>
  <si>
    <t>Otopné těleso panelové VK dvoudeskové 2 přídavné přestupní plochy výška/délka 600/1400 mm výkon 2351 W</t>
  </si>
  <si>
    <t>-314117144</t>
  </si>
  <si>
    <t>Otopná tělesa panelová VK dvoudesková PN 1,0 MPa, T do 110°C se dvěma přídavnými přestupními plochami výšky tělesa 600 mm stavební délky / výkonu 1400 mm / 2351 W</t>
  </si>
  <si>
    <t>https://podminky.urs.cz/item/CS_URS_2025_02/735152580</t>
  </si>
  <si>
    <t>735191901</t>
  </si>
  <si>
    <t>Vyzkoušení otopných těles ocelových po opravě tlakem</t>
  </si>
  <si>
    <t>-1717126407</t>
  </si>
  <si>
    <t>Ostatní opravy otopných těles vyzkoušení tlakem po opravě otopných těles ocelových</t>
  </si>
  <si>
    <t>https://podminky.urs.cz/item/CS_URS_2025_02/735191901</t>
  </si>
  <si>
    <t>6*3*0,6*1,2</t>
  </si>
  <si>
    <t>6*2*0,6*1</t>
  </si>
  <si>
    <t>6*2*0,6*1,4*2</t>
  </si>
  <si>
    <t>735191905</t>
  </si>
  <si>
    <t>Odvzdušnění otopných těles</t>
  </si>
  <si>
    <t>1981955528</t>
  </si>
  <si>
    <t>Ostatní opravy otopných těles odvzdušnění tělesa</t>
  </si>
  <si>
    <t>https://podminky.urs.cz/item/CS_URS_2025_02/735191905</t>
  </si>
  <si>
    <t>735191910</t>
  </si>
  <si>
    <t>Napuštění vody do otopných těles</t>
  </si>
  <si>
    <t>1431095681</t>
  </si>
  <si>
    <t>Ostatní opravy otopných těles napuštění vody do otopného systému včetně potrubí (bez kotle a ohříváků) otopných těles</t>
  </si>
  <si>
    <t>https://podminky.urs.cz/item/CS_URS_2025_02/735191910</t>
  </si>
  <si>
    <t>735291800</t>
  </si>
  <si>
    <t>Demontáž konzoly nebo držáku otopných těles, registrů nebo konvektorů do odpadu</t>
  </si>
  <si>
    <t>-888827831</t>
  </si>
  <si>
    <t>Demontáž konzol nebo držáků otopných těles, registrů, konvektorů do odpadu</t>
  </si>
  <si>
    <t>https://podminky.urs.cz/item/CS_URS_2025_02/735291800</t>
  </si>
  <si>
    <t>735494811</t>
  </si>
  <si>
    <t>Vypuštění vody z otopných těles</t>
  </si>
  <si>
    <t>631913932</t>
  </si>
  <si>
    <t>Vypuštění vody z otopných soustav bez kotlů, ohříváků, zásobníků a nádrží</t>
  </si>
  <si>
    <t>https://podminky.urs.cz/item/CS_URS_2025_02/735494811</t>
  </si>
  <si>
    <t>998735311</t>
  </si>
  <si>
    <t>Přesun hmot procentní pro otopná tělesa ruční v objektech v do 6 m</t>
  </si>
  <si>
    <t>-1359100656</t>
  </si>
  <si>
    <t>Přesun hmot pro otopná tělesa stanovený procentní sazbou (%) z ceny vodorovná dopravní vzdálenost do 50 m ruční (bez užití mechanizace) v objektech výšky do 6 m</t>
  </si>
  <si>
    <t>https://podminky.urs.cz/item/CS_URS_2025_02/998735311</t>
  </si>
  <si>
    <t>767</t>
  </si>
  <si>
    <t>Konstrukce zámečnické</t>
  </si>
  <si>
    <t>767995102</t>
  </si>
  <si>
    <t>Montáž atypických zámečnických konstrukcí hmotnosti přes 1 do 3 kg</t>
  </si>
  <si>
    <t>kg</t>
  </si>
  <si>
    <t>77100222</t>
  </si>
  <si>
    <t>Montáž ostatních atypických zámečnických konstrukcí hmotnosti přes 1 do 3 kg</t>
  </si>
  <si>
    <t>https://podminky.urs.cz/item/CS_URS_2025_02/767995102</t>
  </si>
  <si>
    <t>13010710R</t>
  </si>
  <si>
    <t>materiál pro uchycení a kotvení (objímky, závěsy apod.)</t>
  </si>
  <si>
    <t>2073846051</t>
  </si>
  <si>
    <t>998767312</t>
  </si>
  <si>
    <t>Přesun hmot procentní pro zámečnické konstrukce ruční v objektech v přes 6 do 12 m</t>
  </si>
  <si>
    <t>-673741305</t>
  </si>
  <si>
    <t>Přesun hmot pro zámečnické konstrukce stanovený procentní sazbou (%) z ceny vodorovná dopravní vzdálenost do 50 m ruční (bez užití mechanizace) v objektech výšky přes 6 do 12 m</t>
  </si>
  <si>
    <t>https://podminky.urs.cz/item/CS_URS_2025_02/998767312</t>
  </si>
  <si>
    <t>HZS2221</t>
  </si>
  <si>
    <t>Hodinová zúčtovací sazba topenář</t>
  </si>
  <si>
    <t>-1348007109</t>
  </si>
  <si>
    <t>Hodinové zúčtovací sazby profesí PSV provádění stavebních instalací topenář</t>
  </si>
  <si>
    <t>https://podminky.urs.cz/item/CS_URS_2025_02/HZS2221</t>
  </si>
  <si>
    <t>úpravy připojení, odpojení otopných těles apod.</t>
  </si>
  <si>
    <t>04 - Vzduchotechnika</t>
  </si>
  <si>
    <t xml:space="preserve">    713 - Izolace tepelné</t>
  </si>
  <si>
    <t xml:space="preserve">    751 - Vzduchotechnika</t>
  </si>
  <si>
    <t>713</t>
  </si>
  <si>
    <t>Izolace tepelné</t>
  </si>
  <si>
    <t>713411141</t>
  </si>
  <si>
    <t>Montáž izolace tepelné potrubí pásy nebo rohožemi s Al fólií staženými Al páskou 1x</t>
  </si>
  <si>
    <t>500166966</t>
  </si>
  <si>
    <t>Montáž izolace tepelné potrubí a ohybů pásy nebo rohožemi s povrchovou úpravou hliníkovou fólií připevněnými samolepící hliníkovou páskou potrubí jednovrstvá</t>
  </si>
  <si>
    <t>https://podminky.urs.cz/item/CS_URS_2025_02/713411141</t>
  </si>
  <si>
    <t>63151671</t>
  </si>
  <si>
    <t>rohož izolační z minerální vlny lamelová s Al fólií 50-60kg/m3 tl 40mm</t>
  </si>
  <si>
    <t>-521517919</t>
  </si>
  <si>
    <t>998713311</t>
  </si>
  <si>
    <t>Přesun hmot procentní pro izolace tepelné ruční v objektech v do 6 m</t>
  </si>
  <si>
    <t>1117219136</t>
  </si>
  <si>
    <t>Přesun hmot pro izolace tepelné stanovený procentní sazbou (%) z ceny vodorovná dopravní vzdálenost do 50 m ruční (bez užití mechanizace) v objektech výšky do 6 m</t>
  </si>
  <si>
    <t>https://podminky.urs.cz/item/CS_URS_2025_02/998713311</t>
  </si>
  <si>
    <t>751</t>
  </si>
  <si>
    <t>751322141</t>
  </si>
  <si>
    <t>Montáž anemostatu kruhového vířivého se skříní D do 300 mm</t>
  </si>
  <si>
    <t>1681720562</t>
  </si>
  <si>
    <t>Montáž talířových ventilů, anemostatů, dýz anemostatu kruhového vířivého se skříní, průměru do 300 mm</t>
  </si>
  <si>
    <t>https://podminky.urs.cz/item/CS_URS_2025_02/751322141</t>
  </si>
  <si>
    <t>42972221</t>
  </si>
  <si>
    <t>anemostat vířivý pro přívod/odvod vzduchu kruhový ocelový bílý D 300mm 8 lamel</t>
  </si>
  <si>
    <t>1271407415</t>
  </si>
  <si>
    <t>42972856</t>
  </si>
  <si>
    <t>plenum box pro anemostat přívodní s regulační klapkou a perf.plechem Pz D 150mm</t>
  </si>
  <si>
    <t>988574389</t>
  </si>
  <si>
    <t>751398042</t>
  </si>
  <si>
    <t>Montáž protidešťové žaluzie nebo žaluziové klapky na kruhové potrubí D přes 300 do 400 mm</t>
  </si>
  <si>
    <t>1984812529</t>
  </si>
  <si>
    <t>Montáž ostatních zařízení protidešťové žaluzie nebo žaluziové klapky na kruhové potrubí, průměru přes 300 do 400 mm</t>
  </si>
  <si>
    <t>https://podminky.urs.cz/item/CS_URS_2025_02/751398042</t>
  </si>
  <si>
    <t>42972918</t>
  </si>
  <si>
    <t>žaluzie protidešťová s pevnými lamelami, pozink, pro potrubí 355x355mm</t>
  </si>
  <si>
    <t>-1579308529</t>
  </si>
  <si>
    <t>751510013</t>
  </si>
  <si>
    <t>Vzduchotechnické potrubí z pozinkovaného plechu čtyřhranné s přírubou průřezu přes 0,07 do 0,13 m2</t>
  </si>
  <si>
    <t>493843353</t>
  </si>
  <si>
    <t>Vzduchotechnické potrubí z pozinkovaného plechu čtyřhranné s přírubou, průřezu přes 0,07 do 0,13 m2</t>
  </si>
  <si>
    <t>https://podminky.urs.cz/item/CS_URS_2025_02/751510013</t>
  </si>
  <si>
    <t>751510042</t>
  </si>
  <si>
    <t>Vzduchotechnické potrubí z pozinkovaného plechu kruhové spirálně vinutá trouba bez příruby D přes 100 do 200 mm</t>
  </si>
  <si>
    <t>1535705615</t>
  </si>
  <si>
    <t>Vzduchotechnické potrubí z pozinkovaného plechu kruhové, trouba spirálně vinutá bez příruby, průměru přes 100 do 200 mm</t>
  </si>
  <si>
    <t>https://podminky.urs.cz/item/CS_URS_2025_02/751510042</t>
  </si>
  <si>
    <t>751510043</t>
  </si>
  <si>
    <t>Vzduchotechnické potrubí z pozinkovaného plechu kruhové spirálně vinutá trouba bez příruby D přes 200 do 300 mm</t>
  </si>
  <si>
    <t>-846162356</t>
  </si>
  <si>
    <t>Vzduchotechnické potrubí z pozinkovaného plechu kruhové, trouba spirálně vinutá bez příruby, průměru přes 200 do 300 mm</t>
  </si>
  <si>
    <t>https://podminky.urs.cz/item/CS_URS_2025_02/751510043</t>
  </si>
  <si>
    <t>751514664</t>
  </si>
  <si>
    <t>Montáž škrtící klapky nebo zpětné klapky do plechového potrubí kruhové s přírubou D přes 300 do 400 mm</t>
  </si>
  <si>
    <t>1195669038</t>
  </si>
  <si>
    <t>Montáž škrtící klapky nebo zpětné klapky do plechového potrubí kruhové s přírubou, průměru přes 300 do 400 mm</t>
  </si>
  <si>
    <t>https://podminky.urs.cz/item/CS_URS_2025_02/751514664</t>
  </si>
  <si>
    <t>42981009</t>
  </si>
  <si>
    <t>klapka kruhová regulační Pz D 315mm</t>
  </si>
  <si>
    <t>-589918092</t>
  </si>
  <si>
    <t>751514763</t>
  </si>
  <si>
    <t>Montáž protidešťové stříšky nebo výfukové hlavice do plechového potrubí kruhové s přírubou D přes 200 do 300 mm</t>
  </si>
  <si>
    <t>1603757705</t>
  </si>
  <si>
    <t>Montáž protidešťové stříšky nebo výfukové hlavice do plechového potrubí kruhové s přírubou, průměru přes 200 do 300 mm</t>
  </si>
  <si>
    <t>https://podminky.urs.cz/item/CS_URS_2025_02/751514763</t>
  </si>
  <si>
    <t>42974009</t>
  </si>
  <si>
    <t>stříška protidešťová s lemem Pz D 250mm</t>
  </si>
  <si>
    <t>-1170312619</t>
  </si>
  <si>
    <t>42975213</t>
  </si>
  <si>
    <t>příruba kruhová lisovaná Pz D 250mm</t>
  </si>
  <si>
    <t>-762008784</t>
  </si>
  <si>
    <t>42981035</t>
  </si>
  <si>
    <t>výfuková hlavice Pz D 250mm</t>
  </si>
  <si>
    <t>1569352277</t>
  </si>
  <si>
    <t>751537012</t>
  </si>
  <si>
    <t>Montáž potrubí ohebného kruhového neizolovaného z Al laminátové hadice D přes 100 do 200 mm</t>
  </si>
  <si>
    <t>2018218078</t>
  </si>
  <si>
    <t>Montáž potrubí ohebného kruhového neizolovaného z Al laminátové hadice, průměru přes 100 do 200 mm</t>
  </si>
  <si>
    <t>https://podminky.urs.cz/item/CS_URS_2025_02/751537012</t>
  </si>
  <si>
    <t>42981623</t>
  </si>
  <si>
    <t>hadice neizolovaná z Al-polyesteru vyztužená drátem D 127mm, l=10m</t>
  </si>
  <si>
    <t>-1367768934</t>
  </si>
  <si>
    <t>1,66666666666667*1,2 'Přepočtené koeficientem množství</t>
  </si>
  <si>
    <t>751537013</t>
  </si>
  <si>
    <t>Montáž potrubí ohebného kruhového neizolovaného z Al laminátové hadice D přes 200 do 300 mm</t>
  </si>
  <si>
    <t>566224486</t>
  </si>
  <si>
    <t>Montáž potrubí ohebného kruhového neizolovaného z Al laminátové hadice, průměru přes 200 do 300 mm</t>
  </si>
  <si>
    <t>https://podminky.urs.cz/item/CS_URS_2025_02/751537013</t>
  </si>
  <si>
    <t>42981629</t>
  </si>
  <si>
    <t>hadice neizolovaná z Al-polyesteru vyztužená drátem D 254mm, l=10m</t>
  </si>
  <si>
    <t>-122201433</t>
  </si>
  <si>
    <t>0,833333333333333*1,2 'Přepočtené koeficientem množství</t>
  </si>
  <si>
    <t>751571034</t>
  </si>
  <si>
    <t>Uchycení potrubí čtyřhranného na montovanou konstrukci z nosníků kotvenou do betonu průřezu přes 0,07 do 0,13 m2</t>
  </si>
  <si>
    <t>25744001</t>
  </si>
  <si>
    <t>Závěs čtyřhranného potrubí na montovanou konstrukci z nosníku, kotvenou do betonu, průřezu potrubí přes 0,07 do 0,13 m2</t>
  </si>
  <si>
    <t>https://podminky.urs.cz/item/CS_URS_2025_02/751571034</t>
  </si>
  <si>
    <t>751572033</t>
  </si>
  <si>
    <t>Uchycení potrubí kruhového na montovanou konstrukci z nosníků kotvenou do betonu D přes 200 do 300 mm</t>
  </si>
  <si>
    <t>109079707</t>
  </si>
  <si>
    <t>Závěs kruhového potrubí na montovanou konstrukci z nosníku, kotvenou do betonu průměru potrubí přes 200 do 300 mm</t>
  </si>
  <si>
    <t>https://podminky.urs.cz/item/CS_URS_2025_02/751572033</t>
  </si>
  <si>
    <t>751611121</t>
  </si>
  <si>
    <t>Montáž centrální vzduchotechnické jednotky s rekuperací tepla podstropní s výměnou vzduchu přes 500 do 1000 m3/h</t>
  </si>
  <si>
    <t>-1176299191</t>
  </si>
  <si>
    <t>Montáž vzduchotechnické jednotky s rekuperací tepla centrální podstropní s výměnou vzduchu přes 500 do 1000 m3/h</t>
  </si>
  <si>
    <t>https://podminky.urs.cz/item/CS_URS_2025_02/751611121</t>
  </si>
  <si>
    <t>42944044</t>
  </si>
  <si>
    <t>jednotka VZT podstropní s rekuperací tepla s předehřevem, dohřevem a ovládací jednotkou do 1000m3/hod</t>
  </si>
  <si>
    <t>-1317502381</t>
  </si>
  <si>
    <t>751691111</t>
  </si>
  <si>
    <t>Zaregulování systému vzduchotechnického zařízení - 1 koncový (distribuční) prvek</t>
  </si>
  <si>
    <t>-488697678</t>
  </si>
  <si>
    <t>Zaregulování systému vzduchotechnického zařízení za 1 koncový (distribuční) prvek</t>
  </si>
  <si>
    <t>https://podminky.urs.cz/item/CS_URS_2025_02/751691111</t>
  </si>
  <si>
    <t>751991902</t>
  </si>
  <si>
    <t>Předání zařízení uživateli</t>
  </si>
  <si>
    <t>-389453035</t>
  </si>
  <si>
    <t>Ostatní práce při opravách a údržbě předání zařízení uživateli</t>
  </si>
  <si>
    <t>https://podminky.urs.cz/item/CS_URS_2025_02/751991902</t>
  </si>
  <si>
    <t>998751311</t>
  </si>
  <si>
    <t>Přesun hmot procentní pro vzduchotechniku ruční v objektech v do 12 m</t>
  </si>
  <si>
    <t>557233719</t>
  </si>
  <si>
    <t>Přesun hmot pro vzduchotechniku stanovený procentní sazbou (%) z ceny vodorovná dopravní vzdálenost do 50 m ruční (bez užití mechanizace) v objektech výšky do 12 m</t>
  </si>
  <si>
    <t>https://podminky.urs.cz/item/CS_URS_2025_02/998751311</t>
  </si>
  <si>
    <t>HZS3211</t>
  </si>
  <si>
    <t>Hodinová zúčtovací sazba montér vzduchotechniky a chlazení</t>
  </si>
  <si>
    <t>CS ÚRS 2024 01</t>
  </si>
  <si>
    <t>-190191505</t>
  </si>
  <si>
    <t>Hodinové zúčtovací sazby montáží technologických zařízení na stavebních objektech montér vzduchotechniky a chlazení</t>
  </si>
  <si>
    <t>https://podminky.urs.cz/item/CS_URS_2024_01/HZS3211</t>
  </si>
  <si>
    <t>uvedení do provozu</t>
  </si>
  <si>
    <t>05 - Elektroinstalace</t>
  </si>
  <si>
    <t xml:space="preserve">    741 - Elektroinstalace - silnoproud</t>
  </si>
  <si>
    <t xml:space="preserve">    742 - Elektroinstalace - slaboproud</t>
  </si>
  <si>
    <t>M - Práce a dodávky M</t>
  </si>
  <si>
    <t xml:space="preserve">    46-M - Zemní práce při extr.mont.pracích</t>
  </si>
  <si>
    <t>1051598208</t>
  </si>
  <si>
    <t>997013219</t>
  </si>
  <si>
    <t>Příplatek k vnitrostaveništní dopravě suti a vybouraných hmot za zvětšenou dopravu suti ZKD 10 m</t>
  </si>
  <si>
    <t>1270147099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</si>
  <si>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</si>
  <si>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</si>
  <si>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0,402*2</t>
  </si>
  <si>
    <t>-977593823</t>
  </si>
  <si>
    <t>718871615</t>
  </si>
  <si>
    <t>0,402*29</t>
  </si>
  <si>
    <t>-1671804927</t>
  </si>
  <si>
    <t>-1775511107</t>
  </si>
  <si>
    <t>741</t>
  </si>
  <si>
    <t>Elektroinstalace - silnoproud</t>
  </si>
  <si>
    <t>741110062</t>
  </si>
  <si>
    <t>Montáž trubka plastová ohebná D přes 23 do 35 mm uložená pod omítku</t>
  </si>
  <si>
    <t>874132881</t>
  </si>
  <si>
    <t>Montáž trubek elektroinstalačních s nasunutím nebo našroubováním do krabic plastových ohebných, uložených pod omítku, vnější Ø přes 23 do 35 mm</t>
  </si>
  <si>
    <t>https://podminky.urs.cz/item/CS_URS_2025_02/741110062</t>
  </si>
  <si>
    <t>34571156</t>
  </si>
  <si>
    <t>trubka elektroinstalační ohebná z PH, D 28,4/34,5mm</t>
  </si>
  <si>
    <t>-1705589849</t>
  </si>
  <si>
    <t>20*1,1 'Přepočtené koeficientem množství</t>
  </si>
  <si>
    <t>741111002</t>
  </si>
  <si>
    <t>Montáž podlahových kanálů - krabice s vývody</t>
  </si>
  <si>
    <t>-2018419803</t>
  </si>
  <si>
    <t>Montáž systému podlahových kanálů se spojkami, ohyby a rohy a s nasunutím do krabic krabic s vývody</t>
  </si>
  <si>
    <t>https://podminky.urs.cz/item/CS_URS_2025_02/741111002</t>
  </si>
  <si>
    <t>34571512R</t>
  </si>
  <si>
    <t>krabice přístrojová do betonových podlah</t>
  </si>
  <si>
    <t>-500862269</t>
  </si>
  <si>
    <t>741112061</t>
  </si>
  <si>
    <t>Montáž krabice přístrojová zapuštěná plastová kruhová</t>
  </si>
  <si>
    <t>-835638771</t>
  </si>
  <si>
    <t>Montáž krabic elektroinstalačních bez napojení na trubky a lišty, demontáže a montáže víčka a přístroje přístrojových zapuštěných plastových kruhových do zdiva</t>
  </si>
  <si>
    <t>https://podminky.urs.cz/item/CS_URS_2025_02/741112061</t>
  </si>
  <si>
    <t>2*5+4</t>
  </si>
  <si>
    <t>2+6+2+4</t>
  </si>
  <si>
    <t>34571451</t>
  </si>
  <si>
    <t>krabice pod omítku PVC přístrojová kruhová D 70mm hluboká</t>
  </si>
  <si>
    <t>445960036</t>
  </si>
  <si>
    <t>34571454</t>
  </si>
  <si>
    <t>krabice pod omítku PVC přístrojová kruhová D 70mm čtyřnásobná</t>
  </si>
  <si>
    <t>-2080846306</t>
  </si>
  <si>
    <t>741112062</t>
  </si>
  <si>
    <t>Montáž krabice přístrojová zapuštěná plastová kruhová pro sádrokartonové příčky</t>
  </si>
  <si>
    <t>1541232339</t>
  </si>
  <si>
    <t>Montáž krabic elektroinstalačních bez napojení na trubky a lišty, demontáže a montáže víčka a přístroje přístrojových zapuštěných plastových kruhových pro sádrokartonové příčky</t>
  </si>
  <si>
    <t>https://podminky.urs.cz/item/CS_URS_2025_02/741112062</t>
  </si>
  <si>
    <t>3+3+3+4</t>
  </si>
  <si>
    <t>34571465</t>
  </si>
  <si>
    <t>krabice do dutých stěn PVC přístrojová kruhová D 70mm hluboká</t>
  </si>
  <si>
    <t>-1660629104</t>
  </si>
  <si>
    <t>741122015</t>
  </si>
  <si>
    <t>Montáž kabel Cu bez ukončení uložený pod omítku plný kulatý 3x1,5 mm2 (např. CYKY, CYKFY)</t>
  </si>
  <si>
    <t>389642666</t>
  </si>
  <si>
    <t>Montáž kabelů měděných bez ukončení uložených pod omítku plných kulatých (např. CYKY, CYKFY), počtu a průřezu žil 3x1,5 mm2</t>
  </si>
  <si>
    <t>https://podminky.urs.cz/item/CS_URS_2025_02/741122015</t>
  </si>
  <si>
    <t>34111030</t>
  </si>
  <si>
    <t>kabel instalační jádro Cu plné izolace PVC plášť PVC 450/750V (CYKY) 3x1,5mm2</t>
  </si>
  <si>
    <t>1204517798</t>
  </si>
  <si>
    <t>100</t>
  </si>
  <si>
    <t>100*1,15 'Přepočtené koeficientem množství</t>
  </si>
  <si>
    <t>741122016</t>
  </si>
  <si>
    <t>Montáž kabel Cu bez ukončení uložený pod omítku plný kulatý 3x2,5 až 6 mm2 (např. CYKY, CYKFY)</t>
  </si>
  <si>
    <t>1153829566</t>
  </si>
  <si>
    <t>Montáž kabelů měděných bez ukončení uložených pod omítku plných kulatých (např. CYKY, CYKFY), počtu a průřezu žil 3x2,5 až 6 mm2</t>
  </si>
  <si>
    <t>https://podminky.urs.cz/item/CS_URS_2025_02/741122016</t>
  </si>
  <si>
    <t>34111036</t>
  </si>
  <si>
    <t>kabel instalační jádro Cu plné izolace PVC plášť PVC 450/750V (CYKY) 3x2,5mm2</t>
  </si>
  <si>
    <t>-1931025289</t>
  </si>
  <si>
    <t>150</t>
  </si>
  <si>
    <t>150*1,15 'Přepočtené koeficientem množství</t>
  </si>
  <si>
    <t>741122122</t>
  </si>
  <si>
    <t>Montáž kabel Cu plný kulatý žíla 3x1,5 až 6 mm2 zatažený v trubkách (např. CYKY, CYKFY)</t>
  </si>
  <si>
    <t>-1737811602</t>
  </si>
  <si>
    <t>Montáž kabelů měděných bez ukončení uložených v trubkách zatažených plných kulatých nebo bezhalogenových (např. CYKY, CYKFY) počtu a průřezu žil 3x1,5 až 6 mm2</t>
  </si>
  <si>
    <t>https://podminky.urs.cz/item/CS_URS_2025_02/741122122</t>
  </si>
  <si>
    <t>-1855534157</t>
  </si>
  <si>
    <t>20*1,15 'Přepočtené koeficientem množství</t>
  </si>
  <si>
    <t>-1486257077</t>
  </si>
  <si>
    <t>741122211</t>
  </si>
  <si>
    <t>Montáž kabel Cu plný kulatý žíla 3x1,5 až 6 mm2 uložený volně (např. CYKY, CYKFY)</t>
  </si>
  <si>
    <t>-1711296632</t>
  </si>
  <si>
    <t>Montáž kabelů měděných bez ukončení uložených volně nebo v liště plných kulatých (např. CYKY, CYKFY) počtu a průřezu žil 3x1,5 až 6 mm2</t>
  </si>
  <si>
    <t>https://podminky.urs.cz/item/CS_URS_2025_02/741122211</t>
  </si>
  <si>
    <t>1481718065</t>
  </si>
  <si>
    <t>50*1,15 'Přepočtené koeficientem množství</t>
  </si>
  <si>
    <t>968353025</t>
  </si>
  <si>
    <t>741130004</t>
  </si>
  <si>
    <t>Ukončení vodič izolovaný do 6 mm2 v rozváděči nebo na přístroji</t>
  </si>
  <si>
    <t>-464579539</t>
  </si>
  <si>
    <t>Ukončení vodičů izolovaných s označením a zapojením v rozváděči nebo na přístroji, průřezu žíly do 6 mm2</t>
  </si>
  <si>
    <t>https://podminky.urs.cz/item/CS_URS_2025_02/741130004</t>
  </si>
  <si>
    <t>741310231</t>
  </si>
  <si>
    <t>Montáž přepínač (polo)zapuštěný šroubové připojení 5-sériový se zapojením vodičů</t>
  </si>
  <si>
    <t>-788025544</t>
  </si>
  <si>
    <t>Montáž spínačů jedno nebo dvoupólových polozapuštěných nebo zapuštěných se zapojením vodičů šroubové připojení, pro prostředí normální přepínačů, řazení 5-sériových</t>
  </si>
  <si>
    <t>https://podminky.urs.cz/item/CS_URS_2025_02/741310231</t>
  </si>
  <si>
    <t>34539002</t>
  </si>
  <si>
    <t>přístroj přepínače sériového, řazení 5 šroubové svorky</t>
  </si>
  <si>
    <t>1490828348</t>
  </si>
  <si>
    <t>34539050</t>
  </si>
  <si>
    <t>kryt spínače dělený</t>
  </si>
  <si>
    <t>640333100</t>
  </si>
  <si>
    <t>34539059</t>
  </si>
  <si>
    <t>rámeček jednonásobný</t>
  </si>
  <si>
    <t>1503648600</t>
  </si>
  <si>
    <t>741313041</t>
  </si>
  <si>
    <t>Montáž zásuvka (polo)zapuštěná šroubové připojení 2P+PE se zapojením vodičů</t>
  </si>
  <si>
    <t>-1440957315</t>
  </si>
  <si>
    <t>Montáž zásuvek domovních se zapojením vodičů šroubové připojení polozapuštěných nebo zapuštěných 10/16 A, provedení 2P + PE</t>
  </si>
  <si>
    <t>https://podminky.urs.cz/item/CS_URS_2025_02/741313041</t>
  </si>
  <si>
    <t>34555240</t>
  </si>
  <si>
    <t>přístroj zásuvky zapuštěné jednonásobné, krytka s clonkami, šroubové svorky</t>
  </si>
  <si>
    <t>898982269</t>
  </si>
  <si>
    <t>34539062</t>
  </si>
  <si>
    <t>rámeček čtyřnásobný</t>
  </si>
  <si>
    <t>-607241990</t>
  </si>
  <si>
    <t>34539063</t>
  </si>
  <si>
    <t>rámeček pětinásobný</t>
  </si>
  <si>
    <t>1571428643</t>
  </si>
  <si>
    <t>741313043</t>
  </si>
  <si>
    <t>Montáž zásuvka (polo)zapuštěná šroubové připojení 2x(2P + PE) dvojnásobná se zapojením vodičů</t>
  </si>
  <si>
    <t>-714929425</t>
  </si>
  <si>
    <t>Montáž zásuvek domovních se zapojením vodičů šroubové připojení polozapuštěných nebo zapuštěných 10/16 A, provedení 2x (2P + PE) dvojnásobná</t>
  </si>
  <si>
    <t>https://podminky.urs.cz/item/CS_URS_2025_02/741313043</t>
  </si>
  <si>
    <t>3+2+2+2+4</t>
  </si>
  <si>
    <t>34555243</t>
  </si>
  <si>
    <t>zásuvka zapuštěná dvojnásobná, šikmá, s clonkami, šroubové svorky</t>
  </si>
  <si>
    <t>-507491344</t>
  </si>
  <si>
    <t>741372112</t>
  </si>
  <si>
    <t>Montáž svítidlo LED interiérové vestavné panelové hranaté nebo kruhové přes 0,09 do 0,36 m2 se zapojením vodičů</t>
  </si>
  <si>
    <t>-1491719377</t>
  </si>
  <si>
    <t>Montáž svítidel s integrovaným zdrojem LED se zapojením vodičů interiérových vestavných stropních panelových hranatých nebo kruhových, plochy přes 0,09 do 0,36 m2</t>
  </si>
  <si>
    <t>https://podminky.urs.cz/item/CS_URS_2025_02/741372112</t>
  </si>
  <si>
    <t>4+2+3+3</t>
  </si>
  <si>
    <t>34825011</t>
  </si>
  <si>
    <t>svítidlo vestavné stropní panelové čtvercové/obdélníkové 0,09-0,36m2 2200-5000lm</t>
  </si>
  <si>
    <t>54814450</t>
  </si>
  <si>
    <t>741810002</t>
  </si>
  <si>
    <t>Celková prohlídka elektrického rozvodu a zařízení přes 100 000 do 500 000,- Kč</t>
  </si>
  <si>
    <t>14745544</t>
  </si>
  <si>
    <t>Zkoušky a prohlídky elektrických rozvodů a zařízení celková prohlídka a vyhotovení revizní zprávy pro objem montážních prací přes 100 do 500 tis. Kč</t>
  </si>
  <si>
    <t>https://podminky.urs.cz/item/CS_URS_2025_02/741810002</t>
  </si>
  <si>
    <t>74181002R</t>
  </si>
  <si>
    <t>Úpravy v rozvaděči, rozšíření, proudové ochrany apod.</t>
  </si>
  <si>
    <t>64366931</t>
  </si>
  <si>
    <t>998741311</t>
  </si>
  <si>
    <t>Přesun hmot procentní pro silnoproud ruční v objektech v do 6 m</t>
  </si>
  <si>
    <t>1604561950</t>
  </si>
  <si>
    <t>Přesun hmot pro silnoproud stanovený procentní sazbou (%) z ceny vodorovná dopravní vzdálenost do 50 m ruční (bez užití mechanizace) v objektech výšky do 6 m</t>
  </si>
  <si>
    <t>https://podminky.urs.cz/item/CS_URS_2025_02/998741311</t>
  </si>
  <si>
    <t>742</t>
  </si>
  <si>
    <t>Elektroinstalace - slaboproud</t>
  </si>
  <si>
    <t>742110522</t>
  </si>
  <si>
    <t>Montáž krabic pro slaboproud zapuštěných plastových odbočných ohniodolných čtyřhranných s víčkem</t>
  </si>
  <si>
    <t>-1223984777</t>
  </si>
  <si>
    <t>Montáž krabic elektroinstalačních s víčkem zapuštěných plastových ohniodolných čtyřhranných</t>
  </si>
  <si>
    <t>https://podminky.urs.cz/item/CS_URS_2025_02/742110522</t>
  </si>
  <si>
    <t>34571474</t>
  </si>
  <si>
    <t>krabice do požárně dělících příček PP přístrojová kruhová D 70mm mělká</t>
  </si>
  <si>
    <t>-425477095</t>
  </si>
  <si>
    <t>742124002</t>
  </si>
  <si>
    <t>Montáž kabelů datových FTP, UTP, STP pro vnitřní rozvody do trubky</t>
  </si>
  <si>
    <t>-1141699262</t>
  </si>
  <si>
    <t>https://podminky.urs.cz/item/CS_URS_2025_02/742124002</t>
  </si>
  <si>
    <t>34121269</t>
  </si>
  <si>
    <t>kabel datový celkově stíněný Al fólií jádro Cu plné plášť PVC (F/UTP) kategorie 6</t>
  </si>
  <si>
    <t>-1757898637</t>
  </si>
  <si>
    <t>250</t>
  </si>
  <si>
    <t>250*1,2 'Přepočtené koeficientem množství</t>
  </si>
  <si>
    <t>742124005</t>
  </si>
  <si>
    <t>Montáž kabelů datových FTP, UTP, STP ukončení kabelu konektorem</t>
  </si>
  <si>
    <t>-1017283985</t>
  </si>
  <si>
    <t>https://podminky.urs.cz/item/CS_URS_2025_02/742124005</t>
  </si>
  <si>
    <t>2*2+2</t>
  </si>
  <si>
    <t>37452025</t>
  </si>
  <si>
    <t>prvek ukončovací datového rozvodu keystone 1xRJ45 UTP Cat6 samořezný</t>
  </si>
  <si>
    <t>-1770981440</t>
  </si>
  <si>
    <t>74222050R</t>
  </si>
  <si>
    <t>Úpravy slaboproudých rozvodů, rozšíření apod.</t>
  </si>
  <si>
    <t>-961156381</t>
  </si>
  <si>
    <t>742330045</t>
  </si>
  <si>
    <t>Montáž datové zásuvky 1 až 6 pozic přisazené na omítku</t>
  </si>
  <si>
    <t>1213674529</t>
  </si>
  <si>
    <t>Montáž strukturované kabeláže zásuvek datových přisazené na omítku 1 až 6 pozic</t>
  </si>
  <si>
    <t>https://podminky.urs.cz/item/CS_URS_2025_02/742330045</t>
  </si>
  <si>
    <t>8500081700</t>
  </si>
  <si>
    <t>Kryt zásuvka datová/komunikační s popisovým polem ABB Tango bílá</t>
  </si>
  <si>
    <t>614194014</t>
  </si>
  <si>
    <t>8501508566</t>
  </si>
  <si>
    <t>Přístroj zásuvka datová do nosné masky jednonásobná ABB CAT5e 1× RJ45 stíněná</t>
  </si>
  <si>
    <t>114403076</t>
  </si>
  <si>
    <t>742330051</t>
  </si>
  <si>
    <t>Popis portu datové zásuvky</t>
  </si>
  <si>
    <t>1836216123</t>
  </si>
  <si>
    <t>Montáž strukturované kabeláže zásuvek datových popis portu zásuvky</t>
  </si>
  <si>
    <t>https://podminky.urs.cz/item/CS_URS_2025_02/742330051</t>
  </si>
  <si>
    <t>742330052</t>
  </si>
  <si>
    <t>Popis portů patchpanelu</t>
  </si>
  <si>
    <t>1891327802</t>
  </si>
  <si>
    <t>Montáž strukturované kabeláže zásuvek datových popis portů patchpanelu</t>
  </si>
  <si>
    <t>https://podminky.urs.cz/item/CS_URS_2025_02/742330052</t>
  </si>
  <si>
    <t>742330101</t>
  </si>
  <si>
    <t>Měření metalického segmentu s vyhotovením protokolu</t>
  </si>
  <si>
    <t>2113034008</t>
  </si>
  <si>
    <t>Montáž strukturované kabeláže měření segmentu metalického s vyhotovením protokolu</t>
  </si>
  <si>
    <t>https://podminky.urs.cz/item/CS_URS_2025_02/742330101</t>
  </si>
  <si>
    <t>998742312</t>
  </si>
  <si>
    <t>Přesun hmot procentní pro slaboproud ruční v objektech v do 12 m</t>
  </si>
  <si>
    <t>-728415981</t>
  </si>
  <si>
    <t>Přesun hmot pro slaboproud stanovený procentní sazbou (%) z ceny vodorovná dopravní vzdálenost do 50 m ruční (bez užití mechanizace) v objektech výšky přes 6 do 12 m</t>
  </si>
  <si>
    <t>https://podminky.urs.cz/item/CS_URS_2025_02/998742312</t>
  </si>
  <si>
    <t>Práce a dodávky M</t>
  </si>
  <si>
    <t>46-M</t>
  </si>
  <si>
    <t>Zemní práce při extr.mont.pracích</t>
  </si>
  <si>
    <t>460941221</t>
  </si>
  <si>
    <t>Vyplnění a omítnutí rýh při elektroinstalacích ve stěnách hl přes 3 do 5 cm a š do 5 cm</t>
  </si>
  <si>
    <t>-108402692</t>
  </si>
  <si>
    <t>Vyplnění rýh vyplnění a omítnutí rýh ve stěnách hloubky přes 3 do 5 cm a šířky do 5 cm</t>
  </si>
  <si>
    <t>https://podminky.urs.cz/item/CS_URS_2025_02/460941221</t>
  </si>
  <si>
    <t>468041112</t>
  </si>
  <si>
    <t>Řezání betonového podkladu nebo krytu při elektromontážích hl přes 10 do 15 cm</t>
  </si>
  <si>
    <t>-79628118</t>
  </si>
  <si>
    <t>Řezání spár v podkladu nebo krytu betonovém, hloubky přes 10 do 15 cm</t>
  </si>
  <si>
    <t>https://podminky.urs.cz/item/CS_URS_2025_02/468041112</t>
  </si>
  <si>
    <t>468071111</t>
  </si>
  <si>
    <t>Bourání podlah a mazanin betonových pro elektroinstalace tl do 15 cm</t>
  </si>
  <si>
    <t>-2076540759</t>
  </si>
  <si>
    <t>Bourání podlah a mazanin betonových tloušťky do 15 cm</t>
  </si>
  <si>
    <t>https://podminky.urs.cz/item/CS_URS_2025_02/468071111</t>
  </si>
  <si>
    <t>468094141</t>
  </si>
  <si>
    <t>Vyvrtání otvorů pro elektroinstalační krabice ve stěnách z betonu hloubky do 6 cm</t>
  </si>
  <si>
    <t>-1241170188</t>
  </si>
  <si>
    <t>Vyvrtání otvorů pro elektroinstalační krabice ve stěnách z betonu, hloubky do 6 cm</t>
  </si>
  <si>
    <t>https://podminky.urs.cz/item/CS_URS_2025_02/468094141</t>
  </si>
  <si>
    <t>468111312</t>
  </si>
  <si>
    <t>Frézování drážek pro vodiče ve stěnách z betonu do 5x5 cm</t>
  </si>
  <si>
    <t>256505652</t>
  </si>
  <si>
    <t>Frézování drážek pro vodiče ve stěnách z betonu, rozměru do 5x5 cm</t>
  </si>
  <si>
    <t>https://podminky.urs.cz/item/CS_URS_2025_02/468111312</t>
  </si>
  <si>
    <t>469981111</t>
  </si>
  <si>
    <t>Přesun hmot pro pomocné stavební práce při elektromotážích</t>
  </si>
  <si>
    <t>-256281493</t>
  </si>
  <si>
    <t>Přesun hmot pro pomocné stavební práce při elektromontážích dopravní vzdálenost do 1 000 m</t>
  </si>
  <si>
    <t>https://podminky.urs.cz/item/CS_URS_2025_02/469981111</t>
  </si>
  <si>
    <t>HZS2232</t>
  </si>
  <si>
    <t>Hodinová zúčtovací sazba elektrikář odborný</t>
  </si>
  <si>
    <t>2042853438</t>
  </si>
  <si>
    <t>Hodinové zúčtovací sazby profesí PSV provádění stavebních instalací elektrikář odborný</t>
  </si>
  <si>
    <t>https://podminky.urs.cz/item/CS_URS_2025_02/HZS2232</t>
  </si>
  <si>
    <t>prověření a demontáže stávajících elektroinstalací</t>
  </si>
  <si>
    <t>HZS2491</t>
  </si>
  <si>
    <t>Hodinová zúčtovací sazba dělník zednických výpomocí</t>
  </si>
  <si>
    <t>1753641779</t>
  </si>
  <si>
    <t>Hodinové zúčtovací sazby profesí PSV zednické výpomoci a pomocné práce PSV dělník zednických výpomocí</t>
  </si>
  <si>
    <t>https://podminky.urs.cz/item/CS_URS_2025_02/HZS2491</t>
  </si>
  <si>
    <t>prostupy, začištění apod.</t>
  </si>
  <si>
    <t>06 -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</si>
  <si>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</si>
  <si>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</si>
  <si>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</si>
  <si>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</si>
  <si>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</si>
  <si>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</si>
  <si>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</si>
  <si>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</si>
  <si>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</si>
  <si>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</si>
  <si>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</si>
  <si>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</si>
  <si>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</si>
  <si>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</si>
  <si>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-1815002777</t>
  </si>
  <si>
    <t>https://podminky.urs.cz/item/CS_URS_2025_02/013254000</t>
  </si>
  <si>
    <t>VRN4</t>
  </si>
  <si>
    <t>Inženýrská činnost</t>
  </si>
  <si>
    <t>045203000</t>
  </si>
  <si>
    <t>Kompletační činnost</t>
  </si>
  <si>
    <t>-2139249579</t>
  </si>
  <si>
    <t>https://podminky.urs.cz/item/CS_URS_2025_02/045203000</t>
  </si>
  <si>
    <t>045303000</t>
  </si>
  <si>
    <t>Koordinační činnost</t>
  </si>
  <si>
    <t>1674259544</t>
  </si>
  <si>
    <t>https://podminky.urs.cz/item/CS_URS_2025_02/045303000</t>
  </si>
  <si>
    <t>VRN6</t>
  </si>
  <si>
    <t>Územní vlivy</t>
  </si>
  <si>
    <t>065002000</t>
  </si>
  <si>
    <t>Mimostaveništní doprava materiálů, výrobků a strojů</t>
  </si>
  <si>
    <t>-1934792883</t>
  </si>
  <si>
    <t>https://podminky.urs.cz/item/CS_URS_2025_02/065002000</t>
  </si>
  <si>
    <t>VRN7</t>
  </si>
  <si>
    <t>Provozní vlivy</t>
  </si>
  <si>
    <t>071103000</t>
  </si>
  <si>
    <t>Provoz investora</t>
  </si>
  <si>
    <t>1180699975</t>
  </si>
  <si>
    <t>https://podminky.urs.cz/item/CS_URS_2025_02/071103000</t>
  </si>
  <si>
    <t>VRN9</t>
  </si>
  <si>
    <t>Ostatní náklady</t>
  </si>
  <si>
    <t>094103000</t>
  </si>
  <si>
    <t>Náklady na vyklizení objektu</t>
  </si>
  <si>
    <t>2076435373</t>
  </si>
  <si>
    <t>https://podminky.urs.cz/item/CS_URS_2025_02/094103000</t>
  </si>
  <si>
    <t>stěhování nábytku a vnitřního vybavení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</si>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</sst>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7168053" TargetMode="External" /><Relationship Id="rId2" Type="http://schemas.openxmlformats.org/officeDocument/2006/relationships/hyperlink" Target="https://podminky.urs.cz/item/CS_URS_2025_02/340239212" TargetMode="External" /><Relationship Id="rId3" Type="http://schemas.openxmlformats.org/officeDocument/2006/relationships/hyperlink" Target="https://podminky.urs.cz/item/CS_URS_2025_02/619991015" TargetMode="External" /><Relationship Id="rId4" Type="http://schemas.openxmlformats.org/officeDocument/2006/relationships/hyperlink" Target="https://podminky.urs.cz/item/CS_URS_2025_02/949101112" TargetMode="External" /><Relationship Id="rId5" Type="http://schemas.openxmlformats.org/officeDocument/2006/relationships/hyperlink" Target="https://podminky.urs.cz/item/CS_URS_2025_02/952901111" TargetMode="External" /><Relationship Id="rId6" Type="http://schemas.openxmlformats.org/officeDocument/2006/relationships/hyperlink" Target="https://podminky.urs.cz/item/CS_URS_2025_02/968072558" TargetMode="External" /><Relationship Id="rId7" Type="http://schemas.openxmlformats.org/officeDocument/2006/relationships/hyperlink" Target="https://podminky.urs.cz/item/CS_URS_2025_02/997013211" TargetMode="External" /><Relationship Id="rId8" Type="http://schemas.openxmlformats.org/officeDocument/2006/relationships/hyperlink" Target="https://podminky.urs.cz/item/CS_URS_2025_02/997013501" TargetMode="External" /><Relationship Id="rId9" Type="http://schemas.openxmlformats.org/officeDocument/2006/relationships/hyperlink" Target="https://podminky.urs.cz/item/CS_URS_2025_02/997013509" TargetMode="External" /><Relationship Id="rId10" Type="http://schemas.openxmlformats.org/officeDocument/2006/relationships/hyperlink" Target="https://podminky.urs.cz/item/CS_URS_2025_02/997013631" TargetMode="External" /><Relationship Id="rId11" Type="http://schemas.openxmlformats.org/officeDocument/2006/relationships/hyperlink" Target="https://podminky.urs.cz/item/CS_URS_2025_02/997221612" TargetMode="External" /><Relationship Id="rId12" Type="http://schemas.openxmlformats.org/officeDocument/2006/relationships/hyperlink" Target="https://podminky.urs.cz/item/CS_URS_2025_02/998018001" TargetMode="External" /><Relationship Id="rId13" Type="http://schemas.openxmlformats.org/officeDocument/2006/relationships/hyperlink" Target="https://podminky.urs.cz/item/CS_URS_2025_02/763111362" TargetMode="External" /><Relationship Id="rId14" Type="http://schemas.openxmlformats.org/officeDocument/2006/relationships/hyperlink" Target="https://podminky.urs.cz/item/CS_URS_2025_02/763111717" TargetMode="External" /><Relationship Id="rId15" Type="http://schemas.openxmlformats.org/officeDocument/2006/relationships/hyperlink" Target="https://podminky.urs.cz/item/CS_URS_2025_02/763111720" TargetMode="External" /><Relationship Id="rId16" Type="http://schemas.openxmlformats.org/officeDocument/2006/relationships/hyperlink" Target="https://podminky.urs.cz/item/CS_URS_2025_02/763111723" TargetMode="External" /><Relationship Id="rId17" Type="http://schemas.openxmlformats.org/officeDocument/2006/relationships/hyperlink" Target="https://podminky.urs.cz/item/CS_URS_2025_02/763114318" TargetMode="External" /><Relationship Id="rId18" Type="http://schemas.openxmlformats.org/officeDocument/2006/relationships/hyperlink" Target="https://podminky.urs.cz/item/CS_URS_2025_02/763121212" TargetMode="External" /><Relationship Id="rId19" Type="http://schemas.openxmlformats.org/officeDocument/2006/relationships/hyperlink" Target="https://podminky.urs.cz/item/CS_URS_2025_02/763121551" TargetMode="External" /><Relationship Id="rId20" Type="http://schemas.openxmlformats.org/officeDocument/2006/relationships/hyperlink" Target="https://podminky.urs.cz/item/CS_URS_2025_02/763121714" TargetMode="External" /><Relationship Id="rId21" Type="http://schemas.openxmlformats.org/officeDocument/2006/relationships/hyperlink" Target="https://podminky.urs.cz/item/CS_URS_2025_02/763133131" TargetMode="External" /><Relationship Id="rId22" Type="http://schemas.openxmlformats.org/officeDocument/2006/relationships/hyperlink" Target="https://podminky.urs.cz/item/CS_URS_2025_02/763182313" TargetMode="External" /><Relationship Id="rId23" Type="http://schemas.openxmlformats.org/officeDocument/2006/relationships/hyperlink" Target="https://podminky.urs.cz/item/CS_URS_2025_02/763431001" TargetMode="External" /><Relationship Id="rId24" Type="http://schemas.openxmlformats.org/officeDocument/2006/relationships/hyperlink" Target="https://podminky.urs.cz/item/CS_URS_2025_02/763431041" TargetMode="External" /><Relationship Id="rId25" Type="http://schemas.openxmlformats.org/officeDocument/2006/relationships/hyperlink" Target="https://podminky.urs.cz/item/CS_URS_2025_02/763431201" TargetMode="External" /><Relationship Id="rId26" Type="http://schemas.openxmlformats.org/officeDocument/2006/relationships/hyperlink" Target="https://podminky.urs.cz/item/CS_URS_2025_02/998763511" TargetMode="External" /><Relationship Id="rId27" Type="http://schemas.openxmlformats.org/officeDocument/2006/relationships/hyperlink" Target="https://podminky.urs.cz/item/CS_URS_2025_02/766421811" TargetMode="External" /><Relationship Id="rId28" Type="http://schemas.openxmlformats.org/officeDocument/2006/relationships/hyperlink" Target="https://podminky.urs.cz/item/CS_URS_2025_02/766421822" TargetMode="External" /><Relationship Id="rId29" Type="http://schemas.openxmlformats.org/officeDocument/2006/relationships/hyperlink" Target="https://podminky.urs.cz/item/CS_URS_2025_02/766491851" TargetMode="External" /><Relationship Id="rId30" Type="http://schemas.openxmlformats.org/officeDocument/2006/relationships/hyperlink" Target="https://podminky.urs.cz/item/CS_URS_2025_02/766660171" TargetMode="External" /><Relationship Id="rId31" Type="http://schemas.openxmlformats.org/officeDocument/2006/relationships/hyperlink" Target="https://podminky.urs.cz/item/CS_URS_2025_02/766660751" TargetMode="External" /><Relationship Id="rId32" Type="http://schemas.openxmlformats.org/officeDocument/2006/relationships/hyperlink" Target="https://podminky.urs.cz/item/CS_URS_2025_02/766660729" TargetMode="External" /><Relationship Id="rId33" Type="http://schemas.openxmlformats.org/officeDocument/2006/relationships/hyperlink" Target="https://podminky.urs.cz/item/CS_URS_2025_02/766660752" TargetMode="External" /><Relationship Id="rId34" Type="http://schemas.openxmlformats.org/officeDocument/2006/relationships/hyperlink" Target="https://podminky.urs.cz/item/CS_URS_2025_02/766682112" TargetMode="External" /><Relationship Id="rId35" Type="http://schemas.openxmlformats.org/officeDocument/2006/relationships/hyperlink" Target="https://podminky.urs.cz/item/CS_URS_2025_02/998766311" TargetMode="External" /><Relationship Id="rId36" Type="http://schemas.openxmlformats.org/officeDocument/2006/relationships/hyperlink" Target="https://podminky.urs.cz/item/CS_URS_2025_02/771111011" TargetMode="External" /><Relationship Id="rId37" Type="http://schemas.openxmlformats.org/officeDocument/2006/relationships/hyperlink" Target="https://podminky.urs.cz/item/CS_URS_2025_02/771121011" TargetMode="External" /><Relationship Id="rId38" Type="http://schemas.openxmlformats.org/officeDocument/2006/relationships/hyperlink" Target="https://podminky.urs.cz/item/CS_URS_2025_02/771121027" TargetMode="External" /><Relationship Id="rId39" Type="http://schemas.openxmlformats.org/officeDocument/2006/relationships/hyperlink" Target="https://podminky.urs.cz/item/CS_URS_2025_02/771151015" TargetMode="External" /><Relationship Id="rId40" Type="http://schemas.openxmlformats.org/officeDocument/2006/relationships/hyperlink" Target="https://podminky.urs.cz/item/CS_URS_2025_02/771474112" TargetMode="External" /><Relationship Id="rId41" Type="http://schemas.openxmlformats.org/officeDocument/2006/relationships/hyperlink" Target="https://podminky.urs.cz/item/CS_URS_2025_02/771574413" TargetMode="External" /><Relationship Id="rId42" Type="http://schemas.openxmlformats.org/officeDocument/2006/relationships/hyperlink" Target="https://podminky.urs.cz/item/CS_URS_2025_02/771591115" TargetMode="External" /><Relationship Id="rId43" Type="http://schemas.openxmlformats.org/officeDocument/2006/relationships/hyperlink" Target="https://podminky.urs.cz/item/CS_URS_2025_02/998771311" TargetMode="External" /><Relationship Id="rId44" Type="http://schemas.openxmlformats.org/officeDocument/2006/relationships/hyperlink" Target="https://podminky.urs.cz/item/CS_URS_2025_02/776111117" TargetMode="External" /><Relationship Id="rId45" Type="http://schemas.openxmlformats.org/officeDocument/2006/relationships/hyperlink" Target="https://podminky.urs.cz/item/CS_URS_2025_02/776111311" TargetMode="External" /><Relationship Id="rId46" Type="http://schemas.openxmlformats.org/officeDocument/2006/relationships/hyperlink" Target="https://podminky.urs.cz/item/CS_URS_2025_02/776121321" TargetMode="External" /><Relationship Id="rId47" Type="http://schemas.openxmlformats.org/officeDocument/2006/relationships/hyperlink" Target="https://podminky.urs.cz/item/CS_URS_2025_02/776141124" TargetMode="External" /><Relationship Id="rId48" Type="http://schemas.openxmlformats.org/officeDocument/2006/relationships/hyperlink" Target="https://podminky.urs.cz/item/CS_URS_2025_02/776201812" TargetMode="External" /><Relationship Id="rId49" Type="http://schemas.openxmlformats.org/officeDocument/2006/relationships/hyperlink" Target="https://podminky.urs.cz/item/CS_URS_2025_02/776221111" TargetMode="External" /><Relationship Id="rId50" Type="http://schemas.openxmlformats.org/officeDocument/2006/relationships/hyperlink" Target="https://podminky.urs.cz/item/CS_URS_2025_02/776223111" TargetMode="External" /><Relationship Id="rId51" Type="http://schemas.openxmlformats.org/officeDocument/2006/relationships/hyperlink" Target="https://podminky.urs.cz/item/CS_URS_2025_02/776410811" TargetMode="External" /><Relationship Id="rId52" Type="http://schemas.openxmlformats.org/officeDocument/2006/relationships/hyperlink" Target="https://podminky.urs.cz/item/CS_URS_2025_02/776421111" TargetMode="External" /><Relationship Id="rId53" Type="http://schemas.openxmlformats.org/officeDocument/2006/relationships/hyperlink" Target="https://podminky.urs.cz/item/CS_URS_2025_02/776991121" TargetMode="External" /><Relationship Id="rId54" Type="http://schemas.openxmlformats.org/officeDocument/2006/relationships/hyperlink" Target="https://podminky.urs.cz/item/CS_URS_2025_02/776991821" TargetMode="External" /><Relationship Id="rId55" Type="http://schemas.openxmlformats.org/officeDocument/2006/relationships/hyperlink" Target="https://podminky.urs.cz/item/CS_URS_2025_02/998776311" TargetMode="External" /><Relationship Id="rId56" Type="http://schemas.openxmlformats.org/officeDocument/2006/relationships/hyperlink" Target="https://podminky.urs.cz/item/CS_URS_2025_02/781111011" TargetMode="External" /><Relationship Id="rId57" Type="http://schemas.openxmlformats.org/officeDocument/2006/relationships/hyperlink" Target="https://podminky.urs.cz/item/CS_URS_2025_02/781121011" TargetMode="External" /><Relationship Id="rId58" Type="http://schemas.openxmlformats.org/officeDocument/2006/relationships/hyperlink" Target="https://podminky.urs.cz/item/CS_URS_2025_02/781471810" TargetMode="External" /><Relationship Id="rId59" Type="http://schemas.openxmlformats.org/officeDocument/2006/relationships/hyperlink" Target="https://podminky.urs.cz/item/CS_URS_2025_02/781472213" TargetMode="External" /><Relationship Id="rId60" Type="http://schemas.openxmlformats.org/officeDocument/2006/relationships/hyperlink" Target="https://podminky.urs.cz/item/CS_URS_2025_02/781495115" TargetMode="External" /><Relationship Id="rId61" Type="http://schemas.openxmlformats.org/officeDocument/2006/relationships/hyperlink" Target="https://podminky.urs.cz/item/CS_URS_2025_02/998781311" TargetMode="External" /><Relationship Id="rId62" Type="http://schemas.openxmlformats.org/officeDocument/2006/relationships/hyperlink" Target="https://podminky.urs.cz/item/CS_URS_2025_02/783601713" TargetMode="External" /><Relationship Id="rId63" Type="http://schemas.openxmlformats.org/officeDocument/2006/relationships/hyperlink" Target="https://podminky.urs.cz/item/CS_URS_2025_02/783617615" TargetMode="External" /><Relationship Id="rId64" Type="http://schemas.openxmlformats.org/officeDocument/2006/relationships/hyperlink" Target="https://podminky.urs.cz/item/CS_URS_2025_02/784111021" TargetMode="External" /><Relationship Id="rId65" Type="http://schemas.openxmlformats.org/officeDocument/2006/relationships/hyperlink" Target="https://podminky.urs.cz/item/CS_URS_2025_02/784161001" TargetMode="External" /><Relationship Id="rId66" Type="http://schemas.openxmlformats.org/officeDocument/2006/relationships/hyperlink" Target="https://podminky.urs.cz/item/CS_URS_2025_02/784171101" TargetMode="External" /><Relationship Id="rId67" Type="http://schemas.openxmlformats.org/officeDocument/2006/relationships/hyperlink" Target="https://podminky.urs.cz/item/CS_URS_2025_02/784171111" TargetMode="External" /><Relationship Id="rId68" Type="http://schemas.openxmlformats.org/officeDocument/2006/relationships/hyperlink" Target="https://podminky.urs.cz/item/CS_URS_2025_02/784181121" TargetMode="External" /><Relationship Id="rId69" Type="http://schemas.openxmlformats.org/officeDocument/2006/relationships/hyperlink" Target="https://podminky.urs.cz/item/CS_URS_2025_02/784211111" TargetMode="External" /><Relationship Id="rId7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69031111" TargetMode="External" /><Relationship Id="rId2" Type="http://schemas.openxmlformats.org/officeDocument/2006/relationships/hyperlink" Target="https://podminky.urs.cz/item/CS_URS_2025_02/969041111" TargetMode="External" /><Relationship Id="rId3" Type="http://schemas.openxmlformats.org/officeDocument/2006/relationships/hyperlink" Target="https://podminky.urs.cz/item/CS_URS_2025_02/997013211" TargetMode="External" /><Relationship Id="rId4" Type="http://schemas.openxmlformats.org/officeDocument/2006/relationships/hyperlink" Target="https://podminky.urs.cz/item/CS_URS_2025_02/997013501" TargetMode="External" /><Relationship Id="rId5" Type="http://schemas.openxmlformats.org/officeDocument/2006/relationships/hyperlink" Target="https://podminky.urs.cz/item/CS_URS_2025_02/997013509" TargetMode="External" /><Relationship Id="rId6" Type="http://schemas.openxmlformats.org/officeDocument/2006/relationships/hyperlink" Target="https://podminky.urs.cz/item/CS_URS_2025_02/997013635" TargetMode="External" /><Relationship Id="rId7" Type="http://schemas.openxmlformats.org/officeDocument/2006/relationships/hyperlink" Target="https://podminky.urs.cz/item/CS_URS_2025_02/997221612" TargetMode="External" /><Relationship Id="rId8" Type="http://schemas.openxmlformats.org/officeDocument/2006/relationships/hyperlink" Target="https://podminky.urs.cz/item/CS_URS_2025_02/721171905" TargetMode="External" /><Relationship Id="rId9" Type="http://schemas.openxmlformats.org/officeDocument/2006/relationships/hyperlink" Target="https://podminky.urs.cz/item/CS_URS_2025_02/721174042" TargetMode="External" /><Relationship Id="rId10" Type="http://schemas.openxmlformats.org/officeDocument/2006/relationships/hyperlink" Target="https://podminky.urs.cz/item/CS_URS_2025_02/721174043" TargetMode="External" /><Relationship Id="rId11" Type="http://schemas.openxmlformats.org/officeDocument/2006/relationships/hyperlink" Target="https://podminky.urs.cz/item/CS_URS_2025_02/721174044" TargetMode="External" /><Relationship Id="rId12" Type="http://schemas.openxmlformats.org/officeDocument/2006/relationships/hyperlink" Target="https://podminky.urs.cz/item/CS_URS_2025_02/721194104" TargetMode="External" /><Relationship Id="rId13" Type="http://schemas.openxmlformats.org/officeDocument/2006/relationships/hyperlink" Target="https://podminky.urs.cz/item/CS_URS_2025_02/721194105" TargetMode="External" /><Relationship Id="rId14" Type="http://schemas.openxmlformats.org/officeDocument/2006/relationships/hyperlink" Target="https://podminky.urs.cz/item/CS_URS_2025_02/721290111" TargetMode="External" /><Relationship Id="rId15" Type="http://schemas.openxmlformats.org/officeDocument/2006/relationships/hyperlink" Target="https://podminky.urs.cz/item/CS_URS_2025_02/998721311" TargetMode="External" /><Relationship Id="rId16" Type="http://schemas.openxmlformats.org/officeDocument/2006/relationships/hyperlink" Target="https://podminky.urs.cz/item/CS_URS_2025_02/722130901" TargetMode="External" /><Relationship Id="rId17" Type="http://schemas.openxmlformats.org/officeDocument/2006/relationships/hyperlink" Target="https://podminky.urs.cz/item/CS_URS_2025_02/722174002" TargetMode="External" /><Relationship Id="rId18" Type="http://schemas.openxmlformats.org/officeDocument/2006/relationships/hyperlink" Target="https://podminky.urs.cz/item/CS_URS_2025_02/722175041" TargetMode="External" /><Relationship Id="rId19" Type="http://schemas.openxmlformats.org/officeDocument/2006/relationships/hyperlink" Target="https://podminky.urs.cz/item/CS_URS_2025_02/722181241" TargetMode="External" /><Relationship Id="rId20" Type="http://schemas.openxmlformats.org/officeDocument/2006/relationships/hyperlink" Target="https://podminky.urs.cz/item/CS_URS_2025_02/722190401" TargetMode="External" /><Relationship Id="rId21" Type="http://schemas.openxmlformats.org/officeDocument/2006/relationships/hyperlink" Target="https://podminky.urs.cz/item/CS_URS_2025_02/722190901" TargetMode="External" /><Relationship Id="rId22" Type="http://schemas.openxmlformats.org/officeDocument/2006/relationships/hyperlink" Target="https://podminky.urs.cz/item/CS_URS_2025_02/722220121" TargetMode="External" /><Relationship Id="rId23" Type="http://schemas.openxmlformats.org/officeDocument/2006/relationships/hyperlink" Target="https://podminky.urs.cz/item/CS_URS_2025_02/722290234" TargetMode="External" /><Relationship Id="rId24" Type="http://schemas.openxmlformats.org/officeDocument/2006/relationships/hyperlink" Target="https://podminky.urs.cz/item/CS_URS_2025_02/722290246" TargetMode="External" /><Relationship Id="rId25" Type="http://schemas.openxmlformats.org/officeDocument/2006/relationships/hyperlink" Target="https://podminky.urs.cz/item/CS_URS_2025_02/998722311" TargetMode="External" /><Relationship Id="rId26" Type="http://schemas.openxmlformats.org/officeDocument/2006/relationships/hyperlink" Target="https://podminky.urs.cz/item/CS_URS_2025_02/725210821" TargetMode="External" /><Relationship Id="rId27" Type="http://schemas.openxmlformats.org/officeDocument/2006/relationships/hyperlink" Target="https://podminky.urs.cz/item/CS_URS_2025_02/725319111" TargetMode="External" /><Relationship Id="rId28" Type="http://schemas.openxmlformats.org/officeDocument/2006/relationships/hyperlink" Target="https://podminky.urs.cz/item/CS_URS_2025_02/725819401" TargetMode="External" /><Relationship Id="rId29" Type="http://schemas.openxmlformats.org/officeDocument/2006/relationships/hyperlink" Target="https://podminky.urs.cz/item/CS_URS_2025_02/725820801" TargetMode="External" /><Relationship Id="rId30" Type="http://schemas.openxmlformats.org/officeDocument/2006/relationships/hyperlink" Target="https://podminky.urs.cz/item/CS_URS_2025_02/725829111" TargetMode="External" /><Relationship Id="rId31" Type="http://schemas.openxmlformats.org/officeDocument/2006/relationships/hyperlink" Target="https://podminky.urs.cz/item/CS_URS_2025_02/725850800" TargetMode="External" /><Relationship Id="rId32" Type="http://schemas.openxmlformats.org/officeDocument/2006/relationships/hyperlink" Target="https://podminky.urs.cz/item/CS_URS_2025_02/725851315" TargetMode="External" /><Relationship Id="rId33" Type="http://schemas.openxmlformats.org/officeDocument/2006/relationships/hyperlink" Target="https://podminky.urs.cz/item/CS_URS_2025_02/725851317" TargetMode="External" /><Relationship Id="rId34" Type="http://schemas.openxmlformats.org/officeDocument/2006/relationships/hyperlink" Target="https://podminky.urs.cz/item/CS_URS_2025_02/725860811" TargetMode="External" /><Relationship Id="rId35" Type="http://schemas.openxmlformats.org/officeDocument/2006/relationships/hyperlink" Target="https://podminky.urs.cz/item/CS_URS_2025_02/725869203" TargetMode="External" /><Relationship Id="rId36" Type="http://schemas.openxmlformats.org/officeDocument/2006/relationships/hyperlink" Target="https://podminky.urs.cz/item/CS_URS_2025_02/725869213" TargetMode="External" /><Relationship Id="rId37" Type="http://schemas.openxmlformats.org/officeDocument/2006/relationships/hyperlink" Target="https://podminky.urs.cz/item/CS_URS_2025_02/998725311" TargetMode="External" /><Relationship Id="rId38" Type="http://schemas.openxmlformats.org/officeDocument/2006/relationships/hyperlink" Target="https://podminky.urs.cz/item/CS_URS_2025_02/727222101" TargetMode="External" /><Relationship Id="rId39" Type="http://schemas.openxmlformats.org/officeDocument/2006/relationships/hyperlink" Target="https://podminky.urs.cz/item/CS_URS_2025_02/998727311" TargetMode="External" /><Relationship Id="rId40" Type="http://schemas.openxmlformats.org/officeDocument/2006/relationships/hyperlink" Target="https://podminky.urs.cz/item/CS_URS_2025_02/HZS2211" TargetMode="External" /><Relationship Id="rId4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1" TargetMode="External" /><Relationship Id="rId2" Type="http://schemas.openxmlformats.org/officeDocument/2006/relationships/hyperlink" Target="https://podminky.urs.cz/item/CS_URS_2025_02/997013501" TargetMode="External" /><Relationship Id="rId3" Type="http://schemas.openxmlformats.org/officeDocument/2006/relationships/hyperlink" Target="https://podminky.urs.cz/item/CS_URS_2025_02/997013509" TargetMode="External" /><Relationship Id="rId4" Type="http://schemas.openxmlformats.org/officeDocument/2006/relationships/hyperlink" Target="https://podminky.urs.cz/item/CS_URS_2025_02/997013635" TargetMode="External" /><Relationship Id="rId5" Type="http://schemas.openxmlformats.org/officeDocument/2006/relationships/hyperlink" Target="https://podminky.urs.cz/item/CS_URS_2025_02/733123110" TargetMode="External" /><Relationship Id="rId6" Type="http://schemas.openxmlformats.org/officeDocument/2006/relationships/hyperlink" Target="https://podminky.urs.cz/item/CS_URS_2025_02/733194912" TargetMode="External" /><Relationship Id="rId7" Type="http://schemas.openxmlformats.org/officeDocument/2006/relationships/hyperlink" Target="https://podminky.urs.cz/item/CS_URS_2025_02/733221102" TargetMode="External" /><Relationship Id="rId8" Type="http://schemas.openxmlformats.org/officeDocument/2006/relationships/hyperlink" Target="https://podminky.urs.cz/item/CS_URS_2025_02/733224222" TargetMode="External" /><Relationship Id="rId9" Type="http://schemas.openxmlformats.org/officeDocument/2006/relationships/hyperlink" Target="https://podminky.urs.cz/item/CS_URS_2025_02/733291101" TargetMode="External" /><Relationship Id="rId10" Type="http://schemas.openxmlformats.org/officeDocument/2006/relationships/hyperlink" Target="https://podminky.urs.cz/item/CS_URS_2025_02/733322312" TargetMode="External" /><Relationship Id="rId11" Type="http://schemas.openxmlformats.org/officeDocument/2006/relationships/hyperlink" Target="https://podminky.urs.cz/item/CS_URS_2025_02/733391101" TargetMode="External" /><Relationship Id="rId12" Type="http://schemas.openxmlformats.org/officeDocument/2006/relationships/hyperlink" Target="https://podminky.urs.cz/item/CS_URS_2025_02/733811231" TargetMode="External" /><Relationship Id="rId13" Type="http://schemas.openxmlformats.org/officeDocument/2006/relationships/hyperlink" Target="https://podminky.urs.cz/item/CS_URS_2025_02/733890101" TargetMode="External" /><Relationship Id="rId14" Type="http://schemas.openxmlformats.org/officeDocument/2006/relationships/hyperlink" Target="https://podminky.urs.cz/item/CS_URS_2025_02/998733311" TargetMode="External" /><Relationship Id="rId15" Type="http://schemas.openxmlformats.org/officeDocument/2006/relationships/hyperlink" Target="https://podminky.urs.cz/item/CS_URS_2025_02/734200812" TargetMode="External" /><Relationship Id="rId16" Type="http://schemas.openxmlformats.org/officeDocument/2006/relationships/hyperlink" Target="https://podminky.urs.cz/item/CS_URS_2025_02/734200821" TargetMode="External" /><Relationship Id="rId17" Type="http://schemas.openxmlformats.org/officeDocument/2006/relationships/hyperlink" Target="https://podminky.urs.cz/item/CS_URS_2025_02/734221552" TargetMode="External" /><Relationship Id="rId18" Type="http://schemas.openxmlformats.org/officeDocument/2006/relationships/hyperlink" Target="https://podminky.urs.cz/item/CS_URS_2025_02/734221681" TargetMode="External" /><Relationship Id="rId19" Type="http://schemas.openxmlformats.org/officeDocument/2006/relationships/hyperlink" Target="https://podminky.urs.cz/item/CS_URS_2025_02/734221682" TargetMode="External" /><Relationship Id="rId20" Type="http://schemas.openxmlformats.org/officeDocument/2006/relationships/hyperlink" Target="https://podminky.urs.cz/item/CS_URS_2025_02/734261402" TargetMode="External" /><Relationship Id="rId21" Type="http://schemas.openxmlformats.org/officeDocument/2006/relationships/hyperlink" Target="https://podminky.urs.cz/item/CS_URS_2025_02/734261712" TargetMode="External" /><Relationship Id="rId22" Type="http://schemas.openxmlformats.org/officeDocument/2006/relationships/hyperlink" Target="https://podminky.urs.cz/item/CS_URS_2025_02/734290911" TargetMode="External" /><Relationship Id="rId23" Type="http://schemas.openxmlformats.org/officeDocument/2006/relationships/hyperlink" Target="https://podminky.urs.cz/item/CS_URS_2025_02/998734311" TargetMode="External" /><Relationship Id="rId24" Type="http://schemas.openxmlformats.org/officeDocument/2006/relationships/hyperlink" Target="https://podminky.urs.cz/item/CS_URS_2025_02/735000912" TargetMode="External" /><Relationship Id="rId25" Type="http://schemas.openxmlformats.org/officeDocument/2006/relationships/hyperlink" Target="https://podminky.urs.cz/item/CS_URS_2025_02/735151679" TargetMode="External" /><Relationship Id="rId26" Type="http://schemas.openxmlformats.org/officeDocument/2006/relationships/hyperlink" Target="https://podminky.urs.cz/item/CS_URS_2025_02/735151831" TargetMode="External" /><Relationship Id="rId27" Type="http://schemas.openxmlformats.org/officeDocument/2006/relationships/hyperlink" Target="https://podminky.urs.cz/item/CS_URS_2025_02/735152577" TargetMode="External" /><Relationship Id="rId28" Type="http://schemas.openxmlformats.org/officeDocument/2006/relationships/hyperlink" Target="https://podminky.urs.cz/item/CS_URS_2025_02/735152580" TargetMode="External" /><Relationship Id="rId29" Type="http://schemas.openxmlformats.org/officeDocument/2006/relationships/hyperlink" Target="https://podminky.urs.cz/item/CS_URS_2025_02/735191901" TargetMode="External" /><Relationship Id="rId30" Type="http://schemas.openxmlformats.org/officeDocument/2006/relationships/hyperlink" Target="https://podminky.urs.cz/item/CS_URS_2025_02/735191905" TargetMode="External" /><Relationship Id="rId31" Type="http://schemas.openxmlformats.org/officeDocument/2006/relationships/hyperlink" Target="https://podminky.urs.cz/item/CS_URS_2025_02/735191910" TargetMode="External" /><Relationship Id="rId32" Type="http://schemas.openxmlformats.org/officeDocument/2006/relationships/hyperlink" Target="https://podminky.urs.cz/item/CS_URS_2025_02/735291800" TargetMode="External" /><Relationship Id="rId33" Type="http://schemas.openxmlformats.org/officeDocument/2006/relationships/hyperlink" Target="https://podminky.urs.cz/item/CS_URS_2025_02/735494811" TargetMode="External" /><Relationship Id="rId34" Type="http://schemas.openxmlformats.org/officeDocument/2006/relationships/hyperlink" Target="https://podminky.urs.cz/item/CS_URS_2025_02/998735311" TargetMode="External" /><Relationship Id="rId35" Type="http://schemas.openxmlformats.org/officeDocument/2006/relationships/hyperlink" Target="https://podminky.urs.cz/item/CS_URS_2025_02/767995102" TargetMode="External" /><Relationship Id="rId36" Type="http://schemas.openxmlformats.org/officeDocument/2006/relationships/hyperlink" Target="https://podminky.urs.cz/item/CS_URS_2025_02/998767312" TargetMode="External" /><Relationship Id="rId37" Type="http://schemas.openxmlformats.org/officeDocument/2006/relationships/hyperlink" Target="https://podminky.urs.cz/item/CS_URS_2025_02/HZS2221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13411141" TargetMode="External" /><Relationship Id="rId2" Type="http://schemas.openxmlformats.org/officeDocument/2006/relationships/hyperlink" Target="https://podminky.urs.cz/item/CS_URS_2025_02/998713311" TargetMode="External" /><Relationship Id="rId3" Type="http://schemas.openxmlformats.org/officeDocument/2006/relationships/hyperlink" Target="https://podminky.urs.cz/item/CS_URS_2025_02/751322141" TargetMode="External" /><Relationship Id="rId4" Type="http://schemas.openxmlformats.org/officeDocument/2006/relationships/hyperlink" Target="https://podminky.urs.cz/item/CS_URS_2025_02/751398042" TargetMode="External" /><Relationship Id="rId5" Type="http://schemas.openxmlformats.org/officeDocument/2006/relationships/hyperlink" Target="https://podminky.urs.cz/item/CS_URS_2025_02/751510013" TargetMode="External" /><Relationship Id="rId6" Type="http://schemas.openxmlformats.org/officeDocument/2006/relationships/hyperlink" Target="https://podminky.urs.cz/item/CS_URS_2025_02/751510042" TargetMode="External" /><Relationship Id="rId7" Type="http://schemas.openxmlformats.org/officeDocument/2006/relationships/hyperlink" Target="https://podminky.urs.cz/item/CS_URS_2025_02/751510043" TargetMode="External" /><Relationship Id="rId8" Type="http://schemas.openxmlformats.org/officeDocument/2006/relationships/hyperlink" Target="https://podminky.urs.cz/item/CS_URS_2025_02/751514664" TargetMode="External" /><Relationship Id="rId9" Type="http://schemas.openxmlformats.org/officeDocument/2006/relationships/hyperlink" Target="https://podminky.urs.cz/item/CS_URS_2025_02/751514763" TargetMode="External" /><Relationship Id="rId10" Type="http://schemas.openxmlformats.org/officeDocument/2006/relationships/hyperlink" Target="https://podminky.urs.cz/item/CS_URS_2025_02/751537012" TargetMode="External" /><Relationship Id="rId11" Type="http://schemas.openxmlformats.org/officeDocument/2006/relationships/hyperlink" Target="https://podminky.urs.cz/item/CS_URS_2025_02/751537013" TargetMode="External" /><Relationship Id="rId12" Type="http://schemas.openxmlformats.org/officeDocument/2006/relationships/hyperlink" Target="https://podminky.urs.cz/item/CS_URS_2025_02/751571034" TargetMode="External" /><Relationship Id="rId13" Type="http://schemas.openxmlformats.org/officeDocument/2006/relationships/hyperlink" Target="https://podminky.urs.cz/item/CS_URS_2025_02/751572033" TargetMode="External" /><Relationship Id="rId14" Type="http://schemas.openxmlformats.org/officeDocument/2006/relationships/hyperlink" Target="https://podminky.urs.cz/item/CS_URS_2025_02/751611121" TargetMode="External" /><Relationship Id="rId15" Type="http://schemas.openxmlformats.org/officeDocument/2006/relationships/hyperlink" Target="https://podminky.urs.cz/item/CS_URS_2025_02/751691111" TargetMode="External" /><Relationship Id="rId16" Type="http://schemas.openxmlformats.org/officeDocument/2006/relationships/hyperlink" Target="https://podminky.urs.cz/item/CS_URS_2025_02/751991902" TargetMode="External" /><Relationship Id="rId17" Type="http://schemas.openxmlformats.org/officeDocument/2006/relationships/hyperlink" Target="https://podminky.urs.cz/item/CS_URS_2025_02/998751311" TargetMode="External" /><Relationship Id="rId18" Type="http://schemas.openxmlformats.org/officeDocument/2006/relationships/hyperlink" Target="https://podminky.urs.cz/item/CS_URS_2024_01/HZS3211" TargetMode="External" /><Relationship Id="rId1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1" TargetMode="External" /><Relationship Id="rId2" Type="http://schemas.openxmlformats.org/officeDocument/2006/relationships/hyperlink" Target="https://podminky.urs.cz/item/CS_URS_2025_02/997013219" TargetMode="External" /><Relationship Id="rId3" Type="http://schemas.openxmlformats.org/officeDocument/2006/relationships/hyperlink" Target="https://podminky.urs.cz/item/CS_URS_2025_02/997013501" TargetMode="External" /><Relationship Id="rId4" Type="http://schemas.openxmlformats.org/officeDocument/2006/relationships/hyperlink" Target="https://podminky.urs.cz/item/CS_URS_2025_02/997013509" TargetMode="External" /><Relationship Id="rId5" Type="http://schemas.openxmlformats.org/officeDocument/2006/relationships/hyperlink" Target="https://podminky.urs.cz/item/CS_URS_2025_02/997013635" TargetMode="External" /><Relationship Id="rId6" Type="http://schemas.openxmlformats.org/officeDocument/2006/relationships/hyperlink" Target="https://podminky.urs.cz/item/CS_URS_2025_02/997221612" TargetMode="External" /><Relationship Id="rId7" Type="http://schemas.openxmlformats.org/officeDocument/2006/relationships/hyperlink" Target="https://podminky.urs.cz/item/CS_URS_2025_02/741110062" TargetMode="External" /><Relationship Id="rId8" Type="http://schemas.openxmlformats.org/officeDocument/2006/relationships/hyperlink" Target="https://podminky.urs.cz/item/CS_URS_2025_02/741111002" TargetMode="External" /><Relationship Id="rId9" Type="http://schemas.openxmlformats.org/officeDocument/2006/relationships/hyperlink" Target="https://podminky.urs.cz/item/CS_URS_2025_02/741112061" TargetMode="External" /><Relationship Id="rId10" Type="http://schemas.openxmlformats.org/officeDocument/2006/relationships/hyperlink" Target="https://podminky.urs.cz/item/CS_URS_2025_02/741112062" TargetMode="External" /><Relationship Id="rId11" Type="http://schemas.openxmlformats.org/officeDocument/2006/relationships/hyperlink" Target="https://podminky.urs.cz/item/CS_URS_2025_02/741122015" TargetMode="External" /><Relationship Id="rId12" Type="http://schemas.openxmlformats.org/officeDocument/2006/relationships/hyperlink" Target="https://podminky.urs.cz/item/CS_URS_2025_02/741122016" TargetMode="External" /><Relationship Id="rId13" Type="http://schemas.openxmlformats.org/officeDocument/2006/relationships/hyperlink" Target="https://podminky.urs.cz/item/CS_URS_2025_02/741122122" TargetMode="External" /><Relationship Id="rId14" Type="http://schemas.openxmlformats.org/officeDocument/2006/relationships/hyperlink" Target="https://podminky.urs.cz/item/CS_URS_2025_02/741122211" TargetMode="External" /><Relationship Id="rId15" Type="http://schemas.openxmlformats.org/officeDocument/2006/relationships/hyperlink" Target="https://podminky.urs.cz/item/CS_URS_2025_02/741130004" TargetMode="External" /><Relationship Id="rId16" Type="http://schemas.openxmlformats.org/officeDocument/2006/relationships/hyperlink" Target="https://podminky.urs.cz/item/CS_URS_2025_02/741310231" TargetMode="External" /><Relationship Id="rId17" Type="http://schemas.openxmlformats.org/officeDocument/2006/relationships/hyperlink" Target="https://podminky.urs.cz/item/CS_URS_2025_02/741313041" TargetMode="External" /><Relationship Id="rId18" Type="http://schemas.openxmlformats.org/officeDocument/2006/relationships/hyperlink" Target="https://podminky.urs.cz/item/CS_URS_2025_02/741313043" TargetMode="External" /><Relationship Id="rId19" Type="http://schemas.openxmlformats.org/officeDocument/2006/relationships/hyperlink" Target="https://podminky.urs.cz/item/CS_URS_2025_02/741372112" TargetMode="External" /><Relationship Id="rId20" Type="http://schemas.openxmlformats.org/officeDocument/2006/relationships/hyperlink" Target="https://podminky.urs.cz/item/CS_URS_2025_02/741810002" TargetMode="External" /><Relationship Id="rId21" Type="http://schemas.openxmlformats.org/officeDocument/2006/relationships/hyperlink" Target="https://podminky.urs.cz/item/CS_URS_2025_02/998741311" TargetMode="External" /><Relationship Id="rId22" Type="http://schemas.openxmlformats.org/officeDocument/2006/relationships/hyperlink" Target="https://podminky.urs.cz/item/CS_URS_2025_02/742110522" TargetMode="External" /><Relationship Id="rId23" Type="http://schemas.openxmlformats.org/officeDocument/2006/relationships/hyperlink" Target="https://podminky.urs.cz/item/CS_URS_2025_02/742124002" TargetMode="External" /><Relationship Id="rId24" Type="http://schemas.openxmlformats.org/officeDocument/2006/relationships/hyperlink" Target="https://podminky.urs.cz/item/CS_URS_2025_02/742124005" TargetMode="External" /><Relationship Id="rId25" Type="http://schemas.openxmlformats.org/officeDocument/2006/relationships/hyperlink" Target="https://podminky.urs.cz/item/CS_URS_2025_02/742330045" TargetMode="External" /><Relationship Id="rId26" Type="http://schemas.openxmlformats.org/officeDocument/2006/relationships/hyperlink" Target="https://podminky.urs.cz/item/CS_URS_2025_02/742330051" TargetMode="External" /><Relationship Id="rId27" Type="http://schemas.openxmlformats.org/officeDocument/2006/relationships/hyperlink" Target="https://podminky.urs.cz/item/CS_URS_2025_02/742330052" TargetMode="External" /><Relationship Id="rId28" Type="http://schemas.openxmlformats.org/officeDocument/2006/relationships/hyperlink" Target="https://podminky.urs.cz/item/CS_URS_2025_02/742330101" TargetMode="External" /><Relationship Id="rId29" Type="http://schemas.openxmlformats.org/officeDocument/2006/relationships/hyperlink" Target="https://podminky.urs.cz/item/CS_URS_2025_02/998742312" TargetMode="External" /><Relationship Id="rId30" Type="http://schemas.openxmlformats.org/officeDocument/2006/relationships/hyperlink" Target="https://podminky.urs.cz/item/CS_URS_2025_02/460941221" TargetMode="External" /><Relationship Id="rId31" Type="http://schemas.openxmlformats.org/officeDocument/2006/relationships/hyperlink" Target="https://podminky.urs.cz/item/CS_URS_2025_02/468041112" TargetMode="External" /><Relationship Id="rId32" Type="http://schemas.openxmlformats.org/officeDocument/2006/relationships/hyperlink" Target="https://podminky.urs.cz/item/CS_URS_2025_02/468071111" TargetMode="External" /><Relationship Id="rId33" Type="http://schemas.openxmlformats.org/officeDocument/2006/relationships/hyperlink" Target="https://podminky.urs.cz/item/CS_URS_2025_02/468094141" TargetMode="External" /><Relationship Id="rId34" Type="http://schemas.openxmlformats.org/officeDocument/2006/relationships/hyperlink" Target="https://podminky.urs.cz/item/CS_URS_2025_02/468111312" TargetMode="External" /><Relationship Id="rId35" Type="http://schemas.openxmlformats.org/officeDocument/2006/relationships/hyperlink" Target="https://podminky.urs.cz/item/CS_URS_2025_02/469981111" TargetMode="External" /><Relationship Id="rId36" Type="http://schemas.openxmlformats.org/officeDocument/2006/relationships/hyperlink" Target="https://podminky.urs.cz/item/CS_URS_2025_02/HZS2232" TargetMode="External" /><Relationship Id="rId37" Type="http://schemas.openxmlformats.org/officeDocument/2006/relationships/hyperlink" Target="https://podminky.urs.cz/item/CS_URS_2025_02/HZS2491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45203000" TargetMode="External" /><Relationship Id="rId3" Type="http://schemas.openxmlformats.org/officeDocument/2006/relationships/hyperlink" Target="https://podminky.urs.cz/item/CS_URS_2025_02/045303000" TargetMode="External" /><Relationship Id="rId4" Type="http://schemas.openxmlformats.org/officeDocument/2006/relationships/hyperlink" Target="https://podminky.urs.cz/item/CS_URS_2025_02/065002000" TargetMode="External" /><Relationship Id="rId5" Type="http://schemas.openxmlformats.org/officeDocument/2006/relationships/hyperlink" Target="https://podminky.urs.cz/item/CS_URS_2025_02/071103000" TargetMode="External" /><Relationship Id="rId6" Type="http://schemas.openxmlformats.org/officeDocument/2006/relationships/hyperlink" Target="https://podminky.urs.cz/item/CS_URS_2025_02/094103000" TargetMode="External" /><Relationship Id="rId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20250914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Dopravní podnik Karlovy Vary, Sportovní 656/1 - stavební úpravy kanceláří v 1.NP administr. přístavby - 5.etapa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Sportovní 656/1,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14. 9. 2025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Karlovy Vary,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Stavební část'!P93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Zdravotně technické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'02 - Zdravotně technické ...'!P88</f>
        <v>0</v>
      </c>
      <c r="AV56" s="122">
        <f>'02 - Zdravotně technické ...'!J33</f>
        <v>0</v>
      </c>
      <c r="AW56" s="122">
        <f>'02 - Zdravotně technické ...'!J34</f>
        <v>0</v>
      </c>
      <c r="AX56" s="122">
        <f>'02 - Zdravotně technické ...'!J35</f>
        <v>0</v>
      </c>
      <c r="AY56" s="122">
        <f>'02 - Zdravotně technické ...'!J36</f>
        <v>0</v>
      </c>
      <c r="AZ56" s="122">
        <f>'02 - Zdravotně technické ...'!F33</f>
        <v>0</v>
      </c>
      <c r="BA56" s="122">
        <f>'02 - Zdravotně technické ...'!F34</f>
        <v>0</v>
      </c>
      <c r="BB56" s="122">
        <f>'02 - Zdravotně technické ...'!F35</f>
        <v>0</v>
      </c>
      <c r="BC56" s="122">
        <f>'02 - Zdravotně technické ...'!F36</f>
        <v>0</v>
      </c>
      <c r="BD56" s="124">
        <f>'02 - Zdravotně technické 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Vytápění'!J30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'03 - Vytápění'!P87</f>
        <v>0</v>
      </c>
      <c r="AV57" s="122">
        <f>'03 - Vytápění'!J33</f>
        <v>0</v>
      </c>
      <c r="AW57" s="122">
        <f>'03 - Vytápění'!J34</f>
        <v>0</v>
      </c>
      <c r="AX57" s="122">
        <f>'03 - Vytápění'!J35</f>
        <v>0</v>
      </c>
      <c r="AY57" s="122">
        <f>'03 - Vytápění'!J36</f>
        <v>0</v>
      </c>
      <c r="AZ57" s="122">
        <f>'03 - Vytápění'!F33</f>
        <v>0</v>
      </c>
      <c r="BA57" s="122">
        <f>'03 - Vytápění'!F34</f>
        <v>0</v>
      </c>
      <c r="BB57" s="122">
        <f>'03 - Vytápění'!F35</f>
        <v>0</v>
      </c>
      <c r="BC57" s="122">
        <f>'03 - Vytápění'!F36</f>
        <v>0</v>
      </c>
      <c r="BD57" s="124">
        <f>'03 - Vytápění'!F37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Vzduchotechnika'!J30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'04 - Vzduchotechnika'!P83</f>
        <v>0</v>
      </c>
      <c r="AV58" s="122">
        <f>'04 - Vzduchotechnika'!J33</f>
        <v>0</v>
      </c>
      <c r="AW58" s="122">
        <f>'04 - Vzduchotechnika'!J34</f>
        <v>0</v>
      </c>
      <c r="AX58" s="122">
        <f>'04 - Vzduchotechnika'!J35</f>
        <v>0</v>
      </c>
      <c r="AY58" s="122">
        <f>'04 - Vzduchotechnika'!J36</f>
        <v>0</v>
      </c>
      <c r="AZ58" s="122">
        <f>'04 - Vzduchotechnika'!F33</f>
        <v>0</v>
      </c>
      <c r="BA58" s="122">
        <f>'04 - Vzduchotechnika'!F34</f>
        <v>0</v>
      </c>
      <c r="BB58" s="122">
        <f>'04 - Vzduchotechnika'!F35</f>
        <v>0</v>
      </c>
      <c r="BC58" s="122">
        <f>'04 - Vzduchotechnika'!F36</f>
        <v>0</v>
      </c>
      <c r="BD58" s="124">
        <f>'04 - Vzduchotechnika'!F37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13" t="s">
        <v>76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Elektroinstalace'!J30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79</v>
      </c>
      <c r="AR59" s="120"/>
      <c r="AS59" s="121">
        <v>0</v>
      </c>
      <c r="AT59" s="122">
        <f>ROUND(SUM(AV59:AW59),2)</f>
        <v>0</v>
      </c>
      <c r="AU59" s="123">
        <f>'05 - Elektroinstalace'!P87</f>
        <v>0</v>
      </c>
      <c r="AV59" s="122">
        <f>'05 - Elektroinstalace'!J33</f>
        <v>0</v>
      </c>
      <c r="AW59" s="122">
        <f>'05 - Elektroinstalace'!J34</f>
        <v>0</v>
      </c>
      <c r="AX59" s="122">
        <f>'05 - Elektroinstalace'!J35</f>
        <v>0</v>
      </c>
      <c r="AY59" s="122">
        <f>'05 - Elektroinstalace'!J36</f>
        <v>0</v>
      </c>
      <c r="AZ59" s="122">
        <f>'05 - Elektroinstalace'!F33</f>
        <v>0</v>
      </c>
      <c r="BA59" s="122">
        <f>'05 - Elektroinstalace'!F34</f>
        <v>0</v>
      </c>
      <c r="BB59" s="122">
        <f>'05 - Elektroinstalace'!F35</f>
        <v>0</v>
      </c>
      <c r="BC59" s="122">
        <f>'05 - Elektroinstalace'!F36</f>
        <v>0</v>
      </c>
      <c r="BD59" s="124">
        <f>'05 - Elektroinstalace'!F37</f>
        <v>0</v>
      </c>
      <c r="BE59" s="7"/>
      <c r="BT59" s="125" t="s">
        <v>80</v>
      </c>
      <c r="BV59" s="125" t="s">
        <v>74</v>
      </c>
      <c r="BW59" s="125" t="s">
        <v>94</v>
      </c>
      <c r="BX59" s="125" t="s">
        <v>5</v>
      </c>
      <c r="CL59" s="125" t="s">
        <v>19</v>
      </c>
      <c r="CM59" s="125" t="s">
        <v>82</v>
      </c>
    </row>
    <row r="60" s="7" customFormat="1" ht="16.5" customHeight="1">
      <c r="A60" s="113" t="s">
        <v>76</v>
      </c>
      <c r="B60" s="114"/>
      <c r="C60" s="115"/>
      <c r="D60" s="116" t="s">
        <v>95</v>
      </c>
      <c r="E60" s="116"/>
      <c r="F60" s="116"/>
      <c r="G60" s="116"/>
      <c r="H60" s="116"/>
      <c r="I60" s="117"/>
      <c r="J60" s="116" t="s">
        <v>96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Vedlejší a ostatní n...'!J30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79</v>
      </c>
      <c r="AR60" s="120"/>
      <c r="AS60" s="126">
        <v>0</v>
      </c>
      <c r="AT60" s="127">
        <f>ROUND(SUM(AV60:AW60),2)</f>
        <v>0</v>
      </c>
      <c r="AU60" s="128">
        <f>'06 - Vedlejší a ostatní n...'!P85</f>
        <v>0</v>
      </c>
      <c r="AV60" s="127">
        <f>'06 - Vedlejší a ostatní n...'!J33</f>
        <v>0</v>
      </c>
      <c r="AW60" s="127">
        <f>'06 - Vedlejší a ostatní n...'!J34</f>
        <v>0</v>
      </c>
      <c r="AX60" s="127">
        <f>'06 - Vedlejší a ostatní n...'!J35</f>
        <v>0</v>
      </c>
      <c r="AY60" s="127">
        <f>'06 - Vedlejší a ostatní n...'!J36</f>
        <v>0</v>
      </c>
      <c r="AZ60" s="127">
        <f>'06 - Vedlejší a ostatní n...'!F33</f>
        <v>0</v>
      </c>
      <c r="BA60" s="127">
        <f>'06 - Vedlejší a ostatní n...'!F34</f>
        <v>0</v>
      </c>
      <c r="BB60" s="127">
        <f>'06 - Vedlejší a ostatní n...'!F35</f>
        <v>0</v>
      </c>
      <c r="BC60" s="127">
        <f>'06 - Vedlejší a ostatní n...'!F36</f>
        <v>0</v>
      </c>
      <c r="BD60" s="129">
        <f>'06 - Vedlejší a ostatní n...'!F37</f>
        <v>0</v>
      </c>
      <c r="BE60" s="7"/>
      <c r="BT60" s="125" t="s">
        <v>80</v>
      </c>
      <c r="BV60" s="125" t="s">
        <v>74</v>
      </c>
      <c r="BW60" s="125" t="s">
        <v>97</v>
      </c>
      <c r="BX60" s="125" t="s">
        <v>5</v>
      </c>
      <c r="CL60" s="125" t="s">
        <v>19</v>
      </c>
      <c r="CM60" s="125" t="s">
        <v>82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CwnEG65wG1QLEeljCetxWAYP5q9Z2yg6UC33W9PiB+kaW9Y7OuG3gJkoNi5EsB7i1OF1guLIsTnnGg1iXiggHQ==" hashValue="cTtAYLvzCVzEBv4tAl4762BlWi1EJZtuqHb27JRtHCR0yafOzNHHF5PLZfbj2Axg5so5Vs8G2lAHMhb48tkkh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Zdravotně technické ...'!C2" display="/"/>
    <hyperlink ref="A57" location="'03 - Vytápění'!C2" display="/"/>
    <hyperlink ref="A58" location="'04 - Vzduchotechnika'!C2" display="/"/>
    <hyperlink ref="A59" location="'05 - Elektroinstalace'!C2" display="/"/>
    <hyperlink ref="A60" location="'06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1.NP administr. přístavby - 5.etapa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ROUND((SUM(BE93:BE442)),  2)</f>
        <v>0</v>
      </c>
      <c r="G33" s="40"/>
      <c r="H33" s="40"/>
      <c r="I33" s="150">
        <v>0.20999999999999999</v>
      </c>
      <c r="J33" s="149">
        <f>ROUND(((SUM(BE93:BE442))*I33),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ROUND((SUM(BF93:BF442)),  2)</f>
        <v>0</v>
      </c>
      <c r="G34" s="40"/>
      <c r="H34" s="40"/>
      <c r="I34" s="150">
        <v>0.12</v>
      </c>
      <c r="J34" s="149">
        <f>ROUND(((SUM(BF93:BF442))*I34),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ROUND((SUM(BG93:BG442)),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ROUND((SUM(BH93:BH442)),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ROUND((SUM(BI93:BI442)),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1.NP administr. přístavby - 5.etapa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14. 9. 2025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J104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</v>
      </c>
      <c r="E63" s="176"/>
      <c r="F63" s="176"/>
      <c r="G63" s="176"/>
      <c r="H63" s="176"/>
      <c r="I63" s="176"/>
      <c r="J63" s="177">
        <f>J108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J119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110</v>
      </c>
      <c r="E65" s="176"/>
      <c r="F65" s="176"/>
      <c r="G65" s="176"/>
      <c r="H65" s="176"/>
      <c r="I65" s="176"/>
      <c r="J65" s="177">
        <f>J136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111</v>
      </c>
      <c r="E66" s="170"/>
      <c r="F66" s="170"/>
      <c r="G66" s="170"/>
      <c r="H66" s="170"/>
      <c r="I66" s="170"/>
      <c r="J66" s="171">
        <f>J140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112</v>
      </c>
      <c r="E67" s="176"/>
      <c r="F67" s="176"/>
      <c r="G67" s="176"/>
      <c r="H67" s="176"/>
      <c r="I67" s="176"/>
      <c r="J67" s="177">
        <f>J141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113</v>
      </c>
      <c r="E68" s="176"/>
      <c r="F68" s="176"/>
      <c r="G68" s="176"/>
      <c r="H68" s="176"/>
      <c r="I68" s="176"/>
      <c r="J68" s="177">
        <f>J224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114</v>
      </c>
      <c r="E69" s="176"/>
      <c r="F69" s="176"/>
      <c r="G69" s="176"/>
      <c r="H69" s="176"/>
      <c r="I69" s="176"/>
      <c r="J69" s="177">
        <f>J268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115</v>
      </c>
      <c r="E70" s="176"/>
      <c r="F70" s="176"/>
      <c r="G70" s="176"/>
      <c r="H70" s="176"/>
      <c r="I70" s="176"/>
      <c r="J70" s="177">
        <f>J311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116</v>
      </c>
      <c r="E71" s="176"/>
      <c r="F71" s="176"/>
      <c r="G71" s="176"/>
      <c r="H71" s="176"/>
      <c r="I71" s="176"/>
      <c r="J71" s="177">
        <f>J370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117</v>
      </c>
      <c r="E72" s="176"/>
      <c r="F72" s="176"/>
      <c r="G72" s="176"/>
      <c r="H72" s="176"/>
      <c r="I72" s="176"/>
      <c r="J72" s="177">
        <f>J399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118</v>
      </c>
      <c r="E73" s="176"/>
      <c r="F73" s="176"/>
      <c r="G73" s="176"/>
      <c r="H73" s="176"/>
      <c r="I73" s="176"/>
      <c r="J73" s="177">
        <f>J406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119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6.25" customHeight="1">
      <c r="A83" s="40"/>
      <c r="B83" s="41"/>
      <c r="C83" s="42"/>
      <c r="D83" s="42"/>
      <c r="E83" s="162" t="str">
        <f>E7</f>
        <v>Dopravní podnik Karlovy Vary, Sportovní 656/1 - stavební úpravy kanceláří v 1.NP administr. přístavby - 5.etapa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99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01 - Stavební část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Sportovní 656/1, Karlovy Vary</v>
      </c>
      <c r="G87" s="42"/>
      <c r="H87" s="42"/>
      <c r="I87" s="34" t="s">
        <v>23</v>
      </c>
      <c r="J87" s="74" t="str">
        <f>IF(J12="","",J12)</f>
        <v>14. 9. 2025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>Dopravní podnik Karlovy Vary, a.s.</v>
      </c>
      <c r="G89" s="42"/>
      <c r="H89" s="42"/>
      <c r="I89" s="34" t="s">
        <v>31</v>
      </c>
      <c r="J89" s="38" t="str">
        <f>E21</f>
        <v xml:space="preserve"> 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IF(E18="","",E18)</f>
        <v>Vyplň údaj</v>
      </c>
      <c r="G90" s="42"/>
      <c r="H90" s="42"/>
      <c r="I90" s="34" t="s">
        <v>34</v>
      </c>
      <c r="J90" s="38" t="str">
        <f>E24</f>
        <v>Bc. Martin Frous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120</v>
      </c>
      <c r="D92" s="182" t="s">
        <v>57</v>
      </c>
      <c r="E92" s="182" t="s">
        <v>53</v>
      </c>
      <c r="F92" s="182" t="s">
        <v>54</v>
      </c>
      <c r="G92" s="182" t="s">
        <v>121</v>
      </c>
      <c r="H92" s="182" t="s">
        <v>122</v>
      </c>
      <c r="I92" s="182" t="s">
        <v>123</v>
      </c>
      <c r="J92" s="182" t="s">
        <v>103</v>
      </c>
      <c r="K92" s="183" t="s">
        <v>124</v>
      </c>
      <c r="L92" s="184"/>
      <c r="M92" s="94" t="s">
        <v>19</v>
      </c>
      <c r="N92" s="95" t="s">
        <v>42</v>
      </c>
      <c r="O92" s="95" t="s">
        <v>125</v>
      </c>
      <c r="P92" s="95" t="s">
        <v>126</v>
      </c>
      <c r="Q92" s="95" t="s">
        <v>127</v>
      </c>
      <c r="R92" s="95" t="s">
        <v>128</v>
      </c>
      <c r="S92" s="95" t="s">
        <v>129</v>
      </c>
      <c r="T92" s="96" t="s">
        <v>130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131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P94+P140</f>
        <v>0</v>
      </c>
      <c r="Q93" s="98"/>
      <c r="R93" s="187">
        <f>R94+R140</f>
        <v>15.748030889999999</v>
      </c>
      <c r="S93" s="98"/>
      <c r="T93" s="188">
        <f>T94+T140</f>
        <v>1.4827569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104</v>
      </c>
      <c r="BK93" s="189">
        <f>BK94+BK140</f>
        <v>0</v>
      </c>
    </row>
    <row r="94" s="12" customFormat="1" ht="25.92" customHeight="1">
      <c r="A94" s="12"/>
      <c r="B94" s="190"/>
      <c r="C94" s="191"/>
      <c r="D94" s="192" t="s">
        <v>71</v>
      </c>
      <c r="E94" s="193" t="s">
        <v>132</v>
      </c>
      <c r="F94" s="193" t="s">
        <v>133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P95+P104+P108+P119+P136</f>
        <v>0</v>
      </c>
      <c r="Q94" s="198"/>
      <c r="R94" s="199">
        <f>R95+R104+R108+R119+R136</f>
        <v>0.50052800000000008</v>
      </c>
      <c r="S94" s="198"/>
      <c r="T94" s="200">
        <f>T95+T104+T108+T119+T136</f>
        <v>0.32400000000000001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80</v>
      </c>
      <c r="AT94" s="202" t="s">
        <v>71</v>
      </c>
      <c r="AU94" s="202" t="s">
        <v>72</v>
      </c>
      <c r="AY94" s="201" t="s">
        <v>134</v>
      </c>
      <c r="BK94" s="203">
        <f>BK95+BK104+BK108+BK119+BK136</f>
        <v>0</v>
      </c>
    </row>
    <row r="95" s="12" customFormat="1" ht="22.8" customHeight="1">
      <c r="A95" s="12"/>
      <c r="B95" s="190"/>
      <c r="C95" s="191"/>
      <c r="D95" s="192" t="s">
        <v>71</v>
      </c>
      <c r="E95" s="204" t="s">
        <v>135</v>
      </c>
      <c r="F95" s="204" t="s">
        <v>136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SUM(P96:P103)</f>
        <v>0</v>
      </c>
      <c r="Q95" s="198"/>
      <c r="R95" s="199">
        <f>SUM(R96:R103)</f>
        <v>0.47532800000000008</v>
      </c>
      <c r="S95" s="198"/>
      <c r="T95" s="200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80</v>
      </c>
      <c r="AT95" s="202" t="s">
        <v>71</v>
      </c>
      <c r="AU95" s="202" t="s">
        <v>80</v>
      </c>
      <c r="AY95" s="201" t="s">
        <v>134</v>
      </c>
      <c r="BK95" s="203">
        <f>SUM(BK96:BK103)</f>
        <v>0</v>
      </c>
    </row>
    <row r="96" s="2" customFormat="1" ht="21.75" customHeight="1">
      <c r="A96" s="40"/>
      <c r="B96" s="41"/>
      <c r="C96" s="206" t="s">
        <v>80</v>
      </c>
      <c r="D96" s="206" t="s">
        <v>137</v>
      </c>
      <c r="E96" s="207" t="s">
        <v>138</v>
      </c>
      <c r="F96" s="208" t="s">
        <v>139</v>
      </c>
      <c r="G96" s="209" t="s">
        <v>140</v>
      </c>
      <c r="H96" s="210">
        <v>2</v>
      </c>
      <c r="I96" s="211"/>
      <c r="J96" s="212">
        <f>ROUND(I96*H96,2)</f>
        <v>0</v>
      </c>
      <c r="K96" s="208" t="s">
        <v>141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0.054550000000000001</v>
      </c>
      <c r="R96" s="215">
        <f>Q96*H96</f>
        <v>0.1091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142</v>
      </c>
      <c r="AT96" s="217" t="s">
        <v>137</v>
      </c>
      <c r="AU96" s="217" t="s">
        <v>82</v>
      </c>
      <c r="AY96" s="19" t="s">
        <v>134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142</v>
      </c>
      <c r="BM96" s="217" t="s">
        <v>143</v>
      </c>
    </row>
    <row r="97" s="2" customFormat="1">
      <c r="A97" s="40"/>
      <c r="B97" s="41"/>
      <c r="C97" s="42"/>
      <c r="D97" s="219" t="s">
        <v>144</v>
      </c>
      <c r="E97" s="42"/>
      <c r="F97" s="220" t="s">
        <v>145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144</v>
      </c>
      <c r="AU97" s="19" t="s">
        <v>82</v>
      </c>
    </row>
    <row r="98" s="2" customFormat="1">
      <c r="A98" s="40"/>
      <c r="B98" s="41"/>
      <c r="C98" s="42"/>
      <c r="D98" s="224" t="s">
        <v>146</v>
      </c>
      <c r="E98" s="42"/>
      <c r="F98" s="225" t="s">
        <v>147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146</v>
      </c>
      <c r="AU98" s="19" t="s">
        <v>82</v>
      </c>
    </row>
    <row r="99" s="2" customFormat="1" ht="24.15" customHeight="1">
      <c r="A99" s="40"/>
      <c r="B99" s="41"/>
      <c r="C99" s="206" t="s">
        <v>82</v>
      </c>
      <c r="D99" s="206" t="s">
        <v>137</v>
      </c>
      <c r="E99" s="207" t="s">
        <v>148</v>
      </c>
      <c r="F99" s="208" t="s">
        <v>149</v>
      </c>
      <c r="G99" s="209" t="s">
        <v>150</v>
      </c>
      <c r="H99" s="210">
        <v>1.3500000000000001</v>
      </c>
      <c r="I99" s="211"/>
      <c r="J99" s="212">
        <f>ROUND(I99*H99,2)</f>
        <v>0</v>
      </c>
      <c r="K99" s="208" t="s">
        <v>141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0.27128000000000002</v>
      </c>
      <c r="R99" s="215">
        <f>Q99*H99</f>
        <v>0.36622800000000005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142</v>
      </c>
      <c r="AT99" s="217" t="s">
        <v>137</v>
      </c>
      <c r="AU99" s="217" t="s">
        <v>82</v>
      </c>
      <c r="AY99" s="19" t="s">
        <v>134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142</v>
      </c>
      <c r="BM99" s="217" t="s">
        <v>151</v>
      </c>
    </row>
    <row r="100" s="2" customFormat="1">
      <c r="A100" s="40"/>
      <c r="B100" s="41"/>
      <c r="C100" s="42"/>
      <c r="D100" s="219" t="s">
        <v>144</v>
      </c>
      <c r="E100" s="42"/>
      <c r="F100" s="220" t="s">
        <v>152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144</v>
      </c>
      <c r="AU100" s="19" t="s">
        <v>82</v>
      </c>
    </row>
    <row r="101" s="2" customFormat="1">
      <c r="A101" s="40"/>
      <c r="B101" s="41"/>
      <c r="C101" s="42"/>
      <c r="D101" s="224" t="s">
        <v>146</v>
      </c>
      <c r="E101" s="42"/>
      <c r="F101" s="225" t="s">
        <v>153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146</v>
      </c>
      <c r="AU101" s="19" t="s">
        <v>82</v>
      </c>
    </row>
    <row r="102" s="13" customFormat="1">
      <c r="A102" s="13"/>
      <c r="B102" s="226"/>
      <c r="C102" s="227"/>
      <c r="D102" s="219" t="s">
        <v>154</v>
      </c>
      <c r="E102" s="228" t="s">
        <v>19</v>
      </c>
      <c r="F102" s="229" t="s">
        <v>155</v>
      </c>
      <c r="G102" s="227"/>
      <c r="H102" s="230">
        <v>1.3500000000000001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154</v>
      </c>
      <c r="AU102" s="236" t="s">
        <v>82</v>
      </c>
      <c r="AV102" s="13" t="s">
        <v>82</v>
      </c>
      <c r="AW102" s="13" t="s">
        <v>33</v>
      </c>
      <c r="AX102" s="13" t="s">
        <v>72</v>
      </c>
      <c r="AY102" s="236" t="s">
        <v>134</v>
      </c>
    </row>
    <row r="103" s="14" customFormat="1">
      <c r="A103" s="14"/>
      <c r="B103" s="237"/>
      <c r="C103" s="238"/>
      <c r="D103" s="219" t="s">
        <v>154</v>
      </c>
      <c r="E103" s="239" t="s">
        <v>19</v>
      </c>
      <c r="F103" s="240" t="s">
        <v>156</v>
      </c>
      <c r="G103" s="238"/>
      <c r="H103" s="241">
        <v>1.3500000000000001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154</v>
      </c>
      <c r="AU103" s="247" t="s">
        <v>82</v>
      </c>
      <c r="AV103" s="14" t="s">
        <v>142</v>
      </c>
      <c r="AW103" s="14" t="s">
        <v>33</v>
      </c>
      <c r="AX103" s="14" t="s">
        <v>80</v>
      </c>
      <c r="AY103" s="247" t="s">
        <v>134</v>
      </c>
    </row>
    <row r="104" s="12" customFormat="1" ht="22.8" customHeight="1">
      <c r="A104" s="12"/>
      <c r="B104" s="190"/>
      <c r="C104" s="191"/>
      <c r="D104" s="192" t="s">
        <v>71</v>
      </c>
      <c r="E104" s="204" t="s">
        <v>157</v>
      </c>
      <c r="F104" s="204" t="s">
        <v>158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SUM(P105:P107)</f>
        <v>0</v>
      </c>
      <c r="Q104" s="198"/>
      <c r="R104" s="199">
        <f>SUM(R105:R107)</f>
        <v>0.021600000000000001</v>
      </c>
      <c r="S104" s="198"/>
      <c r="T104" s="200">
        <f>SUM(T105:T107)</f>
        <v>0.021600000000000001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80</v>
      </c>
      <c r="AT104" s="202" t="s">
        <v>71</v>
      </c>
      <c r="AU104" s="202" t="s">
        <v>80</v>
      </c>
      <c r="AY104" s="201" t="s">
        <v>134</v>
      </c>
      <c r="BK104" s="203">
        <f>SUM(BK105:BK107)</f>
        <v>0</v>
      </c>
    </row>
    <row r="105" s="2" customFormat="1" ht="16.5" customHeight="1">
      <c r="A105" s="40"/>
      <c r="B105" s="41"/>
      <c r="C105" s="206" t="s">
        <v>135</v>
      </c>
      <c r="D105" s="206" t="s">
        <v>137</v>
      </c>
      <c r="E105" s="207" t="s">
        <v>159</v>
      </c>
      <c r="F105" s="208" t="s">
        <v>160</v>
      </c>
      <c r="G105" s="209" t="s">
        <v>150</v>
      </c>
      <c r="H105" s="210">
        <v>90</v>
      </c>
      <c r="I105" s="211"/>
      <c r="J105" s="212">
        <f>ROUND(I105*H105,2)</f>
        <v>0</v>
      </c>
      <c r="K105" s="208" t="s">
        <v>141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0.00024000000000000001</v>
      </c>
      <c r="R105" s="215">
        <f>Q105*H105</f>
        <v>0.021600000000000001</v>
      </c>
      <c r="S105" s="215">
        <v>0.00024000000000000001</v>
      </c>
      <c r="T105" s="216">
        <f>S105*H105</f>
        <v>0.021600000000000001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142</v>
      </c>
      <c r="AT105" s="217" t="s">
        <v>137</v>
      </c>
      <c r="AU105" s="217" t="s">
        <v>82</v>
      </c>
      <c r="AY105" s="19" t="s">
        <v>134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142</v>
      </c>
      <c r="BM105" s="217" t="s">
        <v>161</v>
      </c>
    </row>
    <row r="106" s="2" customFormat="1">
      <c r="A106" s="40"/>
      <c r="B106" s="41"/>
      <c r="C106" s="42"/>
      <c r="D106" s="219" t="s">
        <v>144</v>
      </c>
      <c r="E106" s="42"/>
      <c r="F106" s="220" t="s">
        <v>162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82</v>
      </c>
    </row>
    <row r="107" s="2" customFormat="1">
      <c r="A107" s="40"/>
      <c r="B107" s="41"/>
      <c r="C107" s="42"/>
      <c r="D107" s="224" t="s">
        <v>146</v>
      </c>
      <c r="E107" s="42"/>
      <c r="F107" s="225" t="s">
        <v>163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146</v>
      </c>
      <c r="AU107" s="19" t="s">
        <v>82</v>
      </c>
    </row>
    <row r="108" s="12" customFormat="1" ht="22.8" customHeight="1">
      <c r="A108" s="12"/>
      <c r="B108" s="190"/>
      <c r="C108" s="191"/>
      <c r="D108" s="192" t="s">
        <v>71</v>
      </c>
      <c r="E108" s="204" t="s">
        <v>164</v>
      </c>
      <c r="F108" s="204" t="s">
        <v>165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SUM(P109:P118)</f>
        <v>0</v>
      </c>
      <c r="Q108" s="198"/>
      <c r="R108" s="199">
        <f>SUM(R109:R118)</f>
        <v>0.0036000000000000003</v>
      </c>
      <c r="S108" s="198"/>
      <c r="T108" s="200">
        <f>SUM(T109:T118)</f>
        <v>0.3024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80</v>
      </c>
      <c r="AT108" s="202" t="s">
        <v>71</v>
      </c>
      <c r="AU108" s="202" t="s">
        <v>80</v>
      </c>
      <c r="AY108" s="201" t="s">
        <v>134</v>
      </c>
      <c r="BK108" s="203">
        <f>SUM(BK109:BK118)</f>
        <v>0</v>
      </c>
    </row>
    <row r="109" s="2" customFormat="1" ht="37.8" customHeight="1">
      <c r="A109" s="40"/>
      <c r="B109" s="41"/>
      <c r="C109" s="206" t="s">
        <v>142</v>
      </c>
      <c r="D109" s="206" t="s">
        <v>137</v>
      </c>
      <c r="E109" s="207" t="s">
        <v>166</v>
      </c>
      <c r="F109" s="208" t="s">
        <v>167</v>
      </c>
      <c r="G109" s="209" t="s">
        <v>150</v>
      </c>
      <c r="H109" s="210">
        <v>90</v>
      </c>
      <c r="I109" s="211"/>
      <c r="J109" s="212">
        <f>ROUND(I109*H109,2)</f>
        <v>0</v>
      </c>
      <c r="K109" s="208" t="s">
        <v>141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142</v>
      </c>
      <c r="AT109" s="217" t="s">
        <v>137</v>
      </c>
      <c r="AU109" s="217" t="s">
        <v>82</v>
      </c>
      <c r="AY109" s="19" t="s">
        <v>134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142</v>
      </c>
      <c r="BM109" s="217" t="s">
        <v>168</v>
      </c>
    </row>
    <row r="110" s="2" customFormat="1">
      <c r="A110" s="40"/>
      <c r="B110" s="41"/>
      <c r="C110" s="42"/>
      <c r="D110" s="219" t="s">
        <v>144</v>
      </c>
      <c r="E110" s="42"/>
      <c r="F110" s="220" t="s">
        <v>169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144</v>
      </c>
      <c r="AU110" s="19" t="s">
        <v>82</v>
      </c>
    </row>
    <row r="111" s="2" customFormat="1">
      <c r="A111" s="40"/>
      <c r="B111" s="41"/>
      <c r="C111" s="42"/>
      <c r="D111" s="224" t="s">
        <v>146</v>
      </c>
      <c r="E111" s="42"/>
      <c r="F111" s="225" t="s">
        <v>170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146</v>
      </c>
      <c r="AU111" s="19" t="s">
        <v>82</v>
      </c>
    </row>
    <row r="112" s="2" customFormat="1" ht="24.15" customHeight="1">
      <c r="A112" s="40"/>
      <c r="B112" s="41"/>
      <c r="C112" s="206" t="s">
        <v>171</v>
      </c>
      <c r="D112" s="206" t="s">
        <v>137</v>
      </c>
      <c r="E112" s="207" t="s">
        <v>172</v>
      </c>
      <c r="F112" s="208" t="s">
        <v>173</v>
      </c>
      <c r="G112" s="209" t="s">
        <v>150</v>
      </c>
      <c r="H112" s="210">
        <v>90</v>
      </c>
      <c r="I112" s="211"/>
      <c r="J112" s="212">
        <f>ROUND(I112*H112,2)</f>
        <v>0</v>
      </c>
      <c r="K112" s="208" t="s">
        <v>141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4.0000000000000003E-05</v>
      </c>
      <c r="R112" s="215">
        <f>Q112*H112</f>
        <v>0.0036000000000000003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142</v>
      </c>
      <c r="AT112" s="217" t="s">
        <v>137</v>
      </c>
      <c r="AU112" s="217" t="s">
        <v>82</v>
      </c>
      <c r="AY112" s="19" t="s">
        <v>134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142</v>
      </c>
      <c r="BM112" s="217" t="s">
        <v>174</v>
      </c>
    </row>
    <row r="113" s="2" customFormat="1">
      <c r="A113" s="40"/>
      <c r="B113" s="41"/>
      <c r="C113" s="42"/>
      <c r="D113" s="219" t="s">
        <v>144</v>
      </c>
      <c r="E113" s="42"/>
      <c r="F113" s="220" t="s">
        <v>175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144</v>
      </c>
      <c r="AU113" s="19" t="s">
        <v>82</v>
      </c>
    </row>
    <row r="114" s="2" customFormat="1">
      <c r="A114" s="40"/>
      <c r="B114" s="41"/>
      <c r="C114" s="42"/>
      <c r="D114" s="224" t="s">
        <v>146</v>
      </c>
      <c r="E114" s="42"/>
      <c r="F114" s="225" t="s">
        <v>176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146</v>
      </c>
      <c r="AU114" s="19" t="s">
        <v>82</v>
      </c>
    </row>
    <row r="115" s="2" customFormat="1" ht="16.5" customHeight="1">
      <c r="A115" s="40"/>
      <c r="B115" s="41"/>
      <c r="C115" s="206" t="s">
        <v>157</v>
      </c>
      <c r="D115" s="206" t="s">
        <v>137</v>
      </c>
      <c r="E115" s="207" t="s">
        <v>177</v>
      </c>
      <c r="F115" s="208" t="s">
        <v>178</v>
      </c>
      <c r="G115" s="209" t="s">
        <v>150</v>
      </c>
      <c r="H115" s="210">
        <v>5.04</v>
      </c>
      <c r="I115" s="211"/>
      <c r="J115" s="212">
        <f>ROUND(I115*H115,2)</f>
        <v>0</v>
      </c>
      <c r="K115" s="208" t="s">
        <v>141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0.059999999999999998</v>
      </c>
      <c r="T115" s="216">
        <f>S115*H115</f>
        <v>0.3024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142</v>
      </c>
      <c r="AT115" s="217" t="s">
        <v>137</v>
      </c>
      <c r="AU115" s="217" t="s">
        <v>82</v>
      </c>
      <c r="AY115" s="19" t="s">
        <v>134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142</v>
      </c>
      <c r="BM115" s="217" t="s">
        <v>179</v>
      </c>
    </row>
    <row r="116" s="2" customFormat="1">
      <c r="A116" s="40"/>
      <c r="B116" s="41"/>
      <c r="C116" s="42"/>
      <c r="D116" s="219" t="s">
        <v>144</v>
      </c>
      <c r="E116" s="42"/>
      <c r="F116" s="220" t="s">
        <v>180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144</v>
      </c>
      <c r="AU116" s="19" t="s">
        <v>82</v>
      </c>
    </row>
    <row r="117" s="2" customFormat="1">
      <c r="A117" s="40"/>
      <c r="B117" s="41"/>
      <c r="C117" s="42"/>
      <c r="D117" s="224" t="s">
        <v>146</v>
      </c>
      <c r="E117" s="42"/>
      <c r="F117" s="225" t="s">
        <v>181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146</v>
      </c>
      <c r="AU117" s="19" t="s">
        <v>82</v>
      </c>
    </row>
    <row r="118" s="13" customFormat="1">
      <c r="A118" s="13"/>
      <c r="B118" s="226"/>
      <c r="C118" s="227"/>
      <c r="D118" s="219" t="s">
        <v>154</v>
      </c>
      <c r="E118" s="228" t="s">
        <v>19</v>
      </c>
      <c r="F118" s="229" t="s">
        <v>182</v>
      </c>
      <c r="G118" s="227"/>
      <c r="H118" s="230">
        <v>5.04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154</v>
      </c>
      <c r="AU118" s="236" t="s">
        <v>82</v>
      </c>
      <c r="AV118" s="13" t="s">
        <v>82</v>
      </c>
      <c r="AW118" s="13" t="s">
        <v>33</v>
      </c>
      <c r="AX118" s="13" t="s">
        <v>80</v>
      </c>
      <c r="AY118" s="236" t="s">
        <v>134</v>
      </c>
    </row>
    <row r="119" s="12" customFormat="1" ht="22.8" customHeight="1">
      <c r="A119" s="12"/>
      <c r="B119" s="190"/>
      <c r="C119" s="191"/>
      <c r="D119" s="192" t="s">
        <v>71</v>
      </c>
      <c r="E119" s="204" t="s">
        <v>183</v>
      </c>
      <c r="F119" s="204" t="s">
        <v>184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SUM(P120:P135)</f>
        <v>0</v>
      </c>
      <c r="Q119" s="198"/>
      <c r="R119" s="199">
        <f>SUM(R120:R135)</f>
        <v>0</v>
      </c>
      <c r="S119" s="198"/>
      <c r="T119" s="200">
        <f>SUM(T120:T135)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80</v>
      </c>
      <c r="AT119" s="202" t="s">
        <v>71</v>
      </c>
      <c r="AU119" s="202" t="s">
        <v>80</v>
      </c>
      <c r="AY119" s="201" t="s">
        <v>134</v>
      </c>
      <c r="BK119" s="203">
        <f>SUM(BK120:BK135)</f>
        <v>0</v>
      </c>
    </row>
    <row r="120" s="2" customFormat="1" ht="24.15" customHeight="1">
      <c r="A120" s="40"/>
      <c r="B120" s="41"/>
      <c r="C120" s="206" t="s">
        <v>185</v>
      </c>
      <c r="D120" s="206" t="s">
        <v>137</v>
      </c>
      <c r="E120" s="207" t="s">
        <v>186</v>
      </c>
      <c r="F120" s="208" t="s">
        <v>187</v>
      </c>
      <c r="G120" s="209" t="s">
        <v>188</v>
      </c>
      <c r="H120" s="210">
        <v>1.4830000000000001</v>
      </c>
      <c r="I120" s="211"/>
      <c r="J120" s="212">
        <f>ROUND(I120*H120,2)</f>
        <v>0</v>
      </c>
      <c r="K120" s="208" t="s">
        <v>141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142</v>
      </c>
      <c r="AT120" s="217" t="s">
        <v>137</v>
      </c>
      <c r="AU120" s="217" t="s">
        <v>82</v>
      </c>
      <c r="AY120" s="19" t="s">
        <v>134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142</v>
      </c>
      <c r="BM120" s="217" t="s">
        <v>189</v>
      </c>
    </row>
    <row r="121" s="2" customFormat="1">
      <c r="A121" s="40"/>
      <c r="B121" s="41"/>
      <c r="C121" s="42"/>
      <c r="D121" s="219" t="s">
        <v>144</v>
      </c>
      <c r="E121" s="42"/>
      <c r="F121" s="220" t="s">
        <v>190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144</v>
      </c>
      <c r="AU121" s="19" t="s">
        <v>82</v>
      </c>
    </row>
    <row r="122" s="2" customFormat="1">
      <c r="A122" s="40"/>
      <c r="B122" s="41"/>
      <c r="C122" s="42"/>
      <c r="D122" s="224" t="s">
        <v>146</v>
      </c>
      <c r="E122" s="42"/>
      <c r="F122" s="225" t="s">
        <v>191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146</v>
      </c>
      <c r="AU122" s="19" t="s">
        <v>82</v>
      </c>
    </row>
    <row r="123" s="2" customFormat="1" ht="24.15" customHeight="1">
      <c r="A123" s="40"/>
      <c r="B123" s="41"/>
      <c r="C123" s="206" t="s">
        <v>192</v>
      </c>
      <c r="D123" s="206" t="s">
        <v>137</v>
      </c>
      <c r="E123" s="207" t="s">
        <v>193</v>
      </c>
      <c r="F123" s="208" t="s">
        <v>194</v>
      </c>
      <c r="G123" s="209" t="s">
        <v>188</v>
      </c>
      <c r="H123" s="210">
        <v>1.4830000000000001</v>
      </c>
      <c r="I123" s="211"/>
      <c r="J123" s="212">
        <f>ROUND(I123*H123,2)</f>
        <v>0</v>
      </c>
      <c r="K123" s="208" t="s">
        <v>141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142</v>
      </c>
      <c r="AT123" s="217" t="s">
        <v>137</v>
      </c>
      <c r="AU123" s="217" t="s">
        <v>82</v>
      </c>
      <c r="AY123" s="19" t="s">
        <v>134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142</v>
      </c>
      <c r="BM123" s="217" t="s">
        <v>195</v>
      </c>
    </row>
    <row r="124" s="2" customFormat="1">
      <c r="A124" s="40"/>
      <c r="B124" s="41"/>
      <c r="C124" s="42"/>
      <c r="D124" s="219" t="s">
        <v>144</v>
      </c>
      <c r="E124" s="42"/>
      <c r="F124" s="220" t="s">
        <v>196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144</v>
      </c>
      <c r="AU124" s="19" t="s">
        <v>82</v>
      </c>
    </row>
    <row r="125" s="2" customFormat="1">
      <c r="A125" s="40"/>
      <c r="B125" s="41"/>
      <c r="C125" s="42"/>
      <c r="D125" s="224" t="s">
        <v>146</v>
      </c>
      <c r="E125" s="42"/>
      <c r="F125" s="225" t="s">
        <v>197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146</v>
      </c>
      <c r="AU125" s="19" t="s">
        <v>82</v>
      </c>
    </row>
    <row r="126" s="2" customFormat="1" ht="24.15" customHeight="1">
      <c r="A126" s="40"/>
      <c r="B126" s="41"/>
      <c r="C126" s="206" t="s">
        <v>164</v>
      </c>
      <c r="D126" s="206" t="s">
        <v>137</v>
      </c>
      <c r="E126" s="207" t="s">
        <v>198</v>
      </c>
      <c r="F126" s="208" t="s">
        <v>199</v>
      </c>
      <c r="G126" s="209" t="s">
        <v>188</v>
      </c>
      <c r="H126" s="210">
        <v>43.006999999999998</v>
      </c>
      <c r="I126" s="211"/>
      <c r="J126" s="212">
        <f>ROUND(I126*H126,2)</f>
        <v>0</v>
      </c>
      <c r="K126" s="208" t="s">
        <v>141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142</v>
      </c>
      <c r="AT126" s="217" t="s">
        <v>137</v>
      </c>
      <c r="AU126" s="217" t="s">
        <v>82</v>
      </c>
      <c r="AY126" s="19" t="s">
        <v>134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142</v>
      </c>
      <c r="BM126" s="217" t="s">
        <v>200</v>
      </c>
    </row>
    <row r="127" s="2" customFormat="1">
      <c r="A127" s="40"/>
      <c r="B127" s="41"/>
      <c r="C127" s="42"/>
      <c r="D127" s="219" t="s">
        <v>144</v>
      </c>
      <c r="E127" s="42"/>
      <c r="F127" s="220" t="s">
        <v>201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144</v>
      </c>
      <c r="AU127" s="19" t="s">
        <v>82</v>
      </c>
    </row>
    <row r="128" s="2" customFormat="1">
      <c r="A128" s="40"/>
      <c r="B128" s="41"/>
      <c r="C128" s="42"/>
      <c r="D128" s="224" t="s">
        <v>146</v>
      </c>
      <c r="E128" s="42"/>
      <c r="F128" s="225" t="s">
        <v>202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146</v>
      </c>
      <c r="AU128" s="19" t="s">
        <v>82</v>
      </c>
    </row>
    <row r="129" s="13" customFormat="1">
      <c r="A129" s="13"/>
      <c r="B129" s="226"/>
      <c r="C129" s="227"/>
      <c r="D129" s="219" t="s">
        <v>154</v>
      </c>
      <c r="E129" s="228" t="s">
        <v>19</v>
      </c>
      <c r="F129" s="229" t="s">
        <v>203</v>
      </c>
      <c r="G129" s="227"/>
      <c r="H129" s="230">
        <v>43.006999999999998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154</v>
      </c>
      <c r="AU129" s="236" t="s">
        <v>82</v>
      </c>
      <c r="AV129" s="13" t="s">
        <v>82</v>
      </c>
      <c r="AW129" s="13" t="s">
        <v>33</v>
      </c>
      <c r="AX129" s="13" t="s">
        <v>80</v>
      </c>
      <c r="AY129" s="236" t="s">
        <v>134</v>
      </c>
    </row>
    <row r="130" s="2" customFormat="1" ht="33" customHeight="1">
      <c r="A130" s="40"/>
      <c r="B130" s="41"/>
      <c r="C130" s="206" t="s">
        <v>204</v>
      </c>
      <c r="D130" s="206" t="s">
        <v>137</v>
      </c>
      <c r="E130" s="207" t="s">
        <v>205</v>
      </c>
      <c r="F130" s="208" t="s">
        <v>206</v>
      </c>
      <c r="G130" s="209" t="s">
        <v>188</v>
      </c>
      <c r="H130" s="210">
        <v>1.4830000000000001</v>
      </c>
      <c r="I130" s="211"/>
      <c r="J130" s="212">
        <f>ROUND(I130*H130,2)</f>
        <v>0</v>
      </c>
      <c r="K130" s="208" t="s">
        <v>141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142</v>
      </c>
      <c r="AT130" s="217" t="s">
        <v>137</v>
      </c>
      <c r="AU130" s="217" t="s">
        <v>82</v>
      </c>
      <c r="AY130" s="19" t="s">
        <v>134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142</v>
      </c>
      <c r="BM130" s="217" t="s">
        <v>207</v>
      </c>
    </row>
    <row r="131" s="2" customFormat="1">
      <c r="A131" s="40"/>
      <c r="B131" s="41"/>
      <c r="C131" s="42"/>
      <c r="D131" s="219" t="s">
        <v>144</v>
      </c>
      <c r="E131" s="42"/>
      <c r="F131" s="220" t="s">
        <v>208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82</v>
      </c>
    </row>
    <row r="132" s="2" customFormat="1">
      <c r="A132" s="40"/>
      <c r="B132" s="41"/>
      <c r="C132" s="42"/>
      <c r="D132" s="224" t="s">
        <v>146</v>
      </c>
      <c r="E132" s="42"/>
      <c r="F132" s="225" t="s">
        <v>209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146</v>
      </c>
      <c r="AU132" s="19" t="s">
        <v>82</v>
      </c>
    </row>
    <row r="133" s="2" customFormat="1" ht="24.15" customHeight="1">
      <c r="A133" s="40"/>
      <c r="B133" s="41"/>
      <c r="C133" s="206" t="s">
        <v>210</v>
      </c>
      <c r="D133" s="206" t="s">
        <v>137</v>
      </c>
      <c r="E133" s="207" t="s">
        <v>211</v>
      </c>
      <c r="F133" s="208" t="s">
        <v>212</v>
      </c>
      <c r="G133" s="209" t="s">
        <v>188</v>
      </c>
      <c r="H133" s="210">
        <v>1.4830000000000001</v>
      </c>
      <c r="I133" s="211"/>
      <c r="J133" s="212">
        <f>ROUND(I133*H133,2)</f>
        <v>0</v>
      </c>
      <c r="K133" s="208" t="s">
        <v>141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142</v>
      </c>
      <c r="AT133" s="217" t="s">
        <v>137</v>
      </c>
      <c r="AU133" s="217" t="s">
        <v>82</v>
      </c>
      <c r="AY133" s="19" t="s">
        <v>134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142</v>
      </c>
      <c r="BM133" s="217" t="s">
        <v>213</v>
      </c>
    </row>
    <row r="134" s="2" customFormat="1">
      <c r="A134" s="40"/>
      <c r="B134" s="41"/>
      <c r="C134" s="42"/>
      <c r="D134" s="219" t="s">
        <v>144</v>
      </c>
      <c r="E134" s="42"/>
      <c r="F134" s="220" t="s">
        <v>214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144</v>
      </c>
      <c r="AU134" s="19" t="s">
        <v>82</v>
      </c>
    </row>
    <row r="135" s="2" customFormat="1">
      <c r="A135" s="40"/>
      <c r="B135" s="41"/>
      <c r="C135" s="42"/>
      <c r="D135" s="224" t="s">
        <v>146</v>
      </c>
      <c r="E135" s="42"/>
      <c r="F135" s="225" t="s">
        <v>215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146</v>
      </c>
      <c r="AU135" s="19" t="s">
        <v>82</v>
      </c>
    </row>
    <row r="136" s="12" customFormat="1" ht="22.8" customHeight="1">
      <c r="A136" s="12"/>
      <c r="B136" s="190"/>
      <c r="C136" s="191"/>
      <c r="D136" s="192" t="s">
        <v>71</v>
      </c>
      <c r="E136" s="204" t="s">
        <v>216</v>
      </c>
      <c r="F136" s="204" t="s">
        <v>217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SUM(P137:P139)</f>
        <v>0</v>
      </c>
      <c r="Q136" s="198"/>
      <c r="R136" s="199">
        <f>SUM(R137:R139)</f>
        <v>0</v>
      </c>
      <c r="S136" s="198"/>
      <c r="T136" s="200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80</v>
      </c>
      <c r="AT136" s="202" t="s">
        <v>71</v>
      </c>
      <c r="AU136" s="202" t="s">
        <v>80</v>
      </c>
      <c r="AY136" s="201" t="s">
        <v>134</v>
      </c>
      <c r="BK136" s="203">
        <f>SUM(BK137:BK139)</f>
        <v>0</v>
      </c>
    </row>
    <row r="137" s="2" customFormat="1" ht="21.75" customHeight="1">
      <c r="A137" s="40"/>
      <c r="B137" s="41"/>
      <c r="C137" s="206" t="s">
        <v>8</v>
      </c>
      <c r="D137" s="206" t="s">
        <v>137</v>
      </c>
      <c r="E137" s="207" t="s">
        <v>218</v>
      </c>
      <c r="F137" s="208" t="s">
        <v>219</v>
      </c>
      <c r="G137" s="209" t="s">
        <v>188</v>
      </c>
      <c r="H137" s="210">
        <v>0.501</v>
      </c>
      <c r="I137" s="211"/>
      <c r="J137" s="212">
        <f>ROUND(I137*H137,2)</f>
        <v>0</v>
      </c>
      <c r="K137" s="208" t="s">
        <v>141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142</v>
      </c>
      <c r="AT137" s="217" t="s">
        <v>137</v>
      </c>
      <c r="AU137" s="217" t="s">
        <v>82</v>
      </c>
      <c r="AY137" s="19" t="s">
        <v>134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142</v>
      </c>
      <c r="BM137" s="217" t="s">
        <v>220</v>
      </c>
    </row>
    <row r="138" s="2" customFormat="1">
      <c r="A138" s="40"/>
      <c r="B138" s="41"/>
      <c r="C138" s="42"/>
      <c r="D138" s="219" t="s">
        <v>144</v>
      </c>
      <c r="E138" s="42"/>
      <c r="F138" s="220" t="s">
        <v>221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144</v>
      </c>
      <c r="AU138" s="19" t="s">
        <v>82</v>
      </c>
    </row>
    <row r="139" s="2" customFormat="1">
      <c r="A139" s="40"/>
      <c r="B139" s="41"/>
      <c r="C139" s="42"/>
      <c r="D139" s="224" t="s">
        <v>146</v>
      </c>
      <c r="E139" s="42"/>
      <c r="F139" s="225" t="s">
        <v>222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146</v>
      </c>
      <c r="AU139" s="19" t="s">
        <v>82</v>
      </c>
    </row>
    <row r="140" s="12" customFormat="1" ht="25.92" customHeight="1">
      <c r="A140" s="12"/>
      <c r="B140" s="190"/>
      <c r="C140" s="191"/>
      <c r="D140" s="192" t="s">
        <v>71</v>
      </c>
      <c r="E140" s="193" t="s">
        <v>223</v>
      </c>
      <c r="F140" s="193" t="s">
        <v>224</v>
      </c>
      <c r="G140" s="191"/>
      <c r="H140" s="191"/>
      <c r="I140" s="194"/>
      <c r="J140" s="195">
        <f>BK140</f>
        <v>0</v>
      </c>
      <c r="K140" s="191"/>
      <c r="L140" s="196"/>
      <c r="M140" s="197"/>
      <c r="N140" s="198"/>
      <c r="O140" s="198"/>
      <c r="P140" s="199">
        <f>P141+P224+P268+P311+P370+P399+P406</f>
        <v>0</v>
      </c>
      <c r="Q140" s="198"/>
      <c r="R140" s="199">
        <f>R141+R224+R268+R311+R370+R399+R406</f>
        <v>15.247502889999998</v>
      </c>
      <c r="S140" s="198"/>
      <c r="T140" s="200">
        <f>T141+T224+T268+T311+T370+T399+T406</f>
        <v>1.1587569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82</v>
      </c>
      <c r="AT140" s="202" t="s">
        <v>71</v>
      </c>
      <c r="AU140" s="202" t="s">
        <v>72</v>
      </c>
      <c r="AY140" s="201" t="s">
        <v>134</v>
      </c>
      <c r="BK140" s="203">
        <f>BK141+BK224+BK268+BK311+BK370+BK399+BK406</f>
        <v>0</v>
      </c>
    </row>
    <row r="141" s="12" customFormat="1" ht="22.8" customHeight="1">
      <c r="A141" s="12"/>
      <c r="B141" s="190"/>
      <c r="C141" s="191"/>
      <c r="D141" s="192" t="s">
        <v>71</v>
      </c>
      <c r="E141" s="204" t="s">
        <v>225</v>
      </c>
      <c r="F141" s="204" t="s">
        <v>226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SUM(P142:P223)</f>
        <v>0</v>
      </c>
      <c r="Q141" s="198"/>
      <c r="R141" s="199">
        <f>SUM(R142:R223)</f>
        <v>11.390567339999999</v>
      </c>
      <c r="S141" s="198"/>
      <c r="T141" s="200">
        <f>SUM(T142:T223)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82</v>
      </c>
      <c r="AT141" s="202" t="s">
        <v>71</v>
      </c>
      <c r="AU141" s="202" t="s">
        <v>80</v>
      </c>
      <c r="AY141" s="201" t="s">
        <v>134</v>
      </c>
      <c r="BK141" s="203">
        <f>SUM(BK142:BK223)</f>
        <v>0</v>
      </c>
    </row>
    <row r="142" s="2" customFormat="1" ht="33" customHeight="1">
      <c r="A142" s="40"/>
      <c r="B142" s="41"/>
      <c r="C142" s="206" t="s">
        <v>227</v>
      </c>
      <c r="D142" s="206" t="s">
        <v>137</v>
      </c>
      <c r="E142" s="207" t="s">
        <v>228</v>
      </c>
      <c r="F142" s="208" t="s">
        <v>229</v>
      </c>
      <c r="G142" s="209" t="s">
        <v>150</v>
      </c>
      <c r="H142" s="210">
        <v>21.699999999999999</v>
      </c>
      <c r="I142" s="211"/>
      <c r="J142" s="212">
        <f>ROUND(I142*H142,2)</f>
        <v>0</v>
      </c>
      <c r="K142" s="208" t="s">
        <v>141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0.032099999999999997</v>
      </c>
      <c r="R142" s="215">
        <f>Q142*H142</f>
        <v>0.69656999999999991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230</v>
      </c>
      <c r="AT142" s="217" t="s">
        <v>137</v>
      </c>
      <c r="AU142" s="217" t="s">
        <v>82</v>
      </c>
      <c r="AY142" s="19" t="s">
        <v>134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230</v>
      </c>
      <c r="BM142" s="217" t="s">
        <v>231</v>
      </c>
    </row>
    <row r="143" s="2" customFormat="1">
      <c r="A143" s="40"/>
      <c r="B143" s="41"/>
      <c r="C143" s="42"/>
      <c r="D143" s="219" t="s">
        <v>144</v>
      </c>
      <c r="E143" s="42"/>
      <c r="F143" s="220" t="s">
        <v>232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144</v>
      </c>
      <c r="AU143" s="19" t="s">
        <v>82</v>
      </c>
    </row>
    <row r="144" s="2" customFormat="1">
      <c r="A144" s="40"/>
      <c r="B144" s="41"/>
      <c r="C144" s="42"/>
      <c r="D144" s="224" t="s">
        <v>146</v>
      </c>
      <c r="E144" s="42"/>
      <c r="F144" s="225" t="s">
        <v>233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146</v>
      </c>
      <c r="AU144" s="19" t="s">
        <v>82</v>
      </c>
    </row>
    <row r="145" s="13" customFormat="1">
      <c r="A145" s="13"/>
      <c r="B145" s="226"/>
      <c r="C145" s="227"/>
      <c r="D145" s="219" t="s">
        <v>154</v>
      </c>
      <c r="E145" s="228" t="s">
        <v>19</v>
      </c>
      <c r="F145" s="229" t="s">
        <v>234</v>
      </c>
      <c r="G145" s="227"/>
      <c r="H145" s="230">
        <v>21.699999999999999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154</v>
      </c>
      <c r="AU145" s="236" t="s">
        <v>82</v>
      </c>
      <c r="AV145" s="13" t="s">
        <v>82</v>
      </c>
      <c r="AW145" s="13" t="s">
        <v>33</v>
      </c>
      <c r="AX145" s="13" t="s">
        <v>72</v>
      </c>
      <c r="AY145" s="236" t="s">
        <v>134</v>
      </c>
    </row>
    <row r="146" s="14" customFormat="1">
      <c r="A146" s="14"/>
      <c r="B146" s="237"/>
      <c r="C146" s="238"/>
      <c r="D146" s="219" t="s">
        <v>154</v>
      </c>
      <c r="E146" s="239" t="s">
        <v>19</v>
      </c>
      <c r="F146" s="240" t="s">
        <v>156</v>
      </c>
      <c r="G146" s="238"/>
      <c r="H146" s="241">
        <v>21.699999999999999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154</v>
      </c>
      <c r="AU146" s="247" t="s">
        <v>82</v>
      </c>
      <c r="AV146" s="14" t="s">
        <v>142</v>
      </c>
      <c r="AW146" s="14" t="s">
        <v>33</v>
      </c>
      <c r="AX146" s="14" t="s">
        <v>80</v>
      </c>
      <c r="AY146" s="247" t="s">
        <v>134</v>
      </c>
    </row>
    <row r="147" s="2" customFormat="1" ht="21.75" customHeight="1">
      <c r="A147" s="40"/>
      <c r="B147" s="41"/>
      <c r="C147" s="206" t="s">
        <v>235</v>
      </c>
      <c r="D147" s="206" t="s">
        <v>137</v>
      </c>
      <c r="E147" s="207" t="s">
        <v>236</v>
      </c>
      <c r="F147" s="208" t="s">
        <v>237</v>
      </c>
      <c r="G147" s="209" t="s">
        <v>150</v>
      </c>
      <c r="H147" s="210">
        <v>75.25</v>
      </c>
      <c r="I147" s="211"/>
      <c r="J147" s="212">
        <f>ROUND(I147*H147,2)</f>
        <v>0</v>
      </c>
      <c r="K147" s="208" t="s">
        <v>141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0.00020000000000000001</v>
      </c>
      <c r="R147" s="215">
        <f>Q147*H147</f>
        <v>0.015050000000000001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230</v>
      </c>
      <c r="AT147" s="217" t="s">
        <v>137</v>
      </c>
      <c r="AU147" s="217" t="s">
        <v>82</v>
      </c>
      <c r="AY147" s="19" t="s">
        <v>134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230</v>
      </c>
      <c r="BM147" s="217" t="s">
        <v>238</v>
      </c>
    </row>
    <row r="148" s="2" customFormat="1">
      <c r="A148" s="40"/>
      <c r="B148" s="41"/>
      <c r="C148" s="42"/>
      <c r="D148" s="219" t="s">
        <v>144</v>
      </c>
      <c r="E148" s="42"/>
      <c r="F148" s="220" t="s">
        <v>239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144</v>
      </c>
      <c r="AU148" s="19" t="s">
        <v>82</v>
      </c>
    </row>
    <row r="149" s="2" customFormat="1">
      <c r="A149" s="40"/>
      <c r="B149" s="41"/>
      <c r="C149" s="42"/>
      <c r="D149" s="224" t="s">
        <v>146</v>
      </c>
      <c r="E149" s="42"/>
      <c r="F149" s="225" t="s">
        <v>240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146</v>
      </c>
      <c r="AU149" s="19" t="s">
        <v>82</v>
      </c>
    </row>
    <row r="150" s="13" customFormat="1">
      <c r="A150" s="13"/>
      <c r="B150" s="226"/>
      <c r="C150" s="227"/>
      <c r="D150" s="219" t="s">
        <v>154</v>
      </c>
      <c r="E150" s="228" t="s">
        <v>19</v>
      </c>
      <c r="F150" s="229" t="s">
        <v>234</v>
      </c>
      <c r="G150" s="227"/>
      <c r="H150" s="230">
        <v>21.699999999999999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154</v>
      </c>
      <c r="AU150" s="236" t="s">
        <v>82</v>
      </c>
      <c r="AV150" s="13" t="s">
        <v>82</v>
      </c>
      <c r="AW150" s="13" t="s">
        <v>33</v>
      </c>
      <c r="AX150" s="13" t="s">
        <v>72</v>
      </c>
      <c r="AY150" s="236" t="s">
        <v>134</v>
      </c>
    </row>
    <row r="151" s="13" customFormat="1">
      <c r="A151" s="13"/>
      <c r="B151" s="226"/>
      <c r="C151" s="227"/>
      <c r="D151" s="219" t="s">
        <v>154</v>
      </c>
      <c r="E151" s="228" t="s">
        <v>19</v>
      </c>
      <c r="F151" s="229" t="s">
        <v>241</v>
      </c>
      <c r="G151" s="227"/>
      <c r="H151" s="230">
        <v>53.549999999999997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154</v>
      </c>
      <c r="AU151" s="236" t="s">
        <v>82</v>
      </c>
      <c r="AV151" s="13" t="s">
        <v>82</v>
      </c>
      <c r="AW151" s="13" t="s">
        <v>33</v>
      </c>
      <c r="AX151" s="13" t="s">
        <v>72</v>
      </c>
      <c r="AY151" s="236" t="s">
        <v>134</v>
      </c>
    </row>
    <row r="152" s="14" customFormat="1">
      <c r="A152" s="14"/>
      <c r="B152" s="237"/>
      <c r="C152" s="238"/>
      <c r="D152" s="219" t="s">
        <v>154</v>
      </c>
      <c r="E152" s="239" t="s">
        <v>19</v>
      </c>
      <c r="F152" s="240" t="s">
        <v>156</v>
      </c>
      <c r="G152" s="238"/>
      <c r="H152" s="241">
        <v>75.25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154</v>
      </c>
      <c r="AU152" s="247" t="s">
        <v>82</v>
      </c>
      <c r="AV152" s="14" t="s">
        <v>142</v>
      </c>
      <c r="AW152" s="14" t="s">
        <v>33</v>
      </c>
      <c r="AX152" s="14" t="s">
        <v>80</v>
      </c>
      <c r="AY152" s="247" t="s">
        <v>134</v>
      </c>
    </row>
    <row r="153" s="2" customFormat="1" ht="21.75" customHeight="1">
      <c r="A153" s="40"/>
      <c r="B153" s="41"/>
      <c r="C153" s="206" t="s">
        <v>242</v>
      </c>
      <c r="D153" s="206" t="s">
        <v>137</v>
      </c>
      <c r="E153" s="207" t="s">
        <v>243</v>
      </c>
      <c r="F153" s="208" t="s">
        <v>244</v>
      </c>
      <c r="G153" s="209" t="s">
        <v>245</v>
      </c>
      <c r="H153" s="210">
        <v>10.5</v>
      </c>
      <c r="I153" s="211"/>
      <c r="J153" s="212">
        <f>ROUND(I153*H153,2)</f>
        <v>0</v>
      </c>
      <c r="K153" s="208" t="s">
        <v>141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0.0051900000000000002</v>
      </c>
      <c r="R153" s="215">
        <f>Q153*H153</f>
        <v>0.054495000000000002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230</v>
      </c>
      <c r="AT153" s="217" t="s">
        <v>137</v>
      </c>
      <c r="AU153" s="217" t="s">
        <v>82</v>
      </c>
      <c r="AY153" s="19" t="s">
        <v>134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230</v>
      </c>
      <c r="BM153" s="217" t="s">
        <v>246</v>
      </c>
    </row>
    <row r="154" s="2" customFormat="1">
      <c r="A154" s="40"/>
      <c r="B154" s="41"/>
      <c r="C154" s="42"/>
      <c r="D154" s="219" t="s">
        <v>144</v>
      </c>
      <c r="E154" s="42"/>
      <c r="F154" s="220" t="s">
        <v>247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144</v>
      </c>
      <c r="AU154" s="19" t="s">
        <v>82</v>
      </c>
    </row>
    <row r="155" s="2" customFormat="1">
      <c r="A155" s="40"/>
      <c r="B155" s="41"/>
      <c r="C155" s="42"/>
      <c r="D155" s="224" t="s">
        <v>146</v>
      </c>
      <c r="E155" s="42"/>
      <c r="F155" s="225" t="s">
        <v>248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146</v>
      </c>
      <c r="AU155" s="19" t="s">
        <v>82</v>
      </c>
    </row>
    <row r="156" s="13" customFormat="1">
      <c r="A156" s="13"/>
      <c r="B156" s="226"/>
      <c r="C156" s="227"/>
      <c r="D156" s="219" t="s">
        <v>154</v>
      </c>
      <c r="E156" s="228" t="s">
        <v>19</v>
      </c>
      <c r="F156" s="229" t="s">
        <v>249</v>
      </c>
      <c r="G156" s="227"/>
      <c r="H156" s="230">
        <v>10.5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154</v>
      </c>
      <c r="AU156" s="236" t="s">
        <v>82</v>
      </c>
      <c r="AV156" s="13" t="s">
        <v>82</v>
      </c>
      <c r="AW156" s="13" t="s">
        <v>33</v>
      </c>
      <c r="AX156" s="13" t="s">
        <v>72</v>
      </c>
      <c r="AY156" s="236" t="s">
        <v>134</v>
      </c>
    </row>
    <row r="157" s="14" customFormat="1">
      <c r="A157" s="14"/>
      <c r="B157" s="237"/>
      <c r="C157" s="238"/>
      <c r="D157" s="219" t="s">
        <v>154</v>
      </c>
      <c r="E157" s="239" t="s">
        <v>19</v>
      </c>
      <c r="F157" s="240" t="s">
        <v>156</v>
      </c>
      <c r="G157" s="238"/>
      <c r="H157" s="241">
        <v>10.5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154</v>
      </c>
      <c r="AU157" s="247" t="s">
        <v>82</v>
      </c>
      <c r="AV157" s="14" t="s">
        <v>142</v>
      </c>
      <c r="AW157" s="14" t="s">
        <v>33</v>
      </c>
      <c r="AX157" s="14" t="s">
        <v>80</v>
      </c>
      <c r="AY157" s="247" t="s">
        <v>134</v>
      </c>
    </row>
    <row r="158" s="2" customFormat="1" ht="16.5" customHeight="1">
      <c r="A158" s="40"/>
      <c r="B158" s="41"/>
      <c r="C158" s="206" t="s">
        <v>230</v>
      </c>
      <c r="D158" s="206" t="s">
        <v>137</v>
      </c>
      <c r="E158" s="207" t="s">
        <v>250</v>
      </c>
      <c r="F158" s="208" t="s">
        <v>251</v>
      </c>
      <c r="G158" s="209" t="s">
        <v>245</v>
      </c>
      <c r="H158" s="210">
        <v>4.4000000000000004</v>
      </c>
      <c r="I158" s="211"/>
      <c r="J158" s="212">
        <f>ROUND(I158*H158,2)</f>
        <v>0</v>
      </c>
      <c r="K158" s="208" t="s">
        <v>141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0.00013999999999999999</v>
      </c>
      <c r="R158" s="215">
        <f>Q158*H158</f>
        <v>0.00061600000000000001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230</v>
      </c>
      <c r="AT158" s="217" t="s">
        <v>137</v>
      </c>
      <c r="AU158" s="217" t="s">
        <v>82</v>
      </c>
      <c r="AY158" s="19" t="s">
        <v>134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230</v>
      </c>
      <c r="BM158" s="217" t="s">
        <v>252</v>
      </c>
    </row>
    <row r="159" s="2" customFormat="1">
      <c r="A159" s="40"/>
      <c r="B159" s="41"/>
      <c r="C159" s="42"/>
      <c r="D159" s="219" t="s">
        <v>144</v>
      </c>
      <c r="E159" s="42"/>
      <c r="F159" s="220" t="s">
        <v>253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144</v>
      </c>
      <c r="AU159" s="19" t="s">
        <v>82</v>
      </c>
    </row>
    <row r="160" s="2" customFormat="1">
      <c r="A160" s="40"/>
      <c r="B160" s="41"/>
      <c r="C160" s="42"/>
      <c r="D160" s="224" t="s">
        <v>146</v>
      </c>
      <c r="E160" s="42"/>
      <c r="F160" s="225" t="s">
        <v>254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146</v>
      </c>
      <c r="AU160" s="19" t="s">
        <v>82</v>
      </c>
    </row>
    <row r="161" s="15" customFormat="1">
      <c r="A161" s="15"/>
      <c r="B161" s="248"/>
      <c r="C161" s="249"/>
      <c r="D161" s="219" t="s">
        <v>154</v>
      </c>
      <c r="E161" s="250" t="s">
        <v>19</v>
      </c>
      <c r="F161" s="251" t="s">
        <v>255</v>
      </c>
      <c r="G161" s="249"/>
      <c r="H161" s="250" t="s">
        <v>19</v>
      </c>
      <c r="I161" s="252"/>
      <c r="J161" s="249"/>
      <c r="K161" s="249"/>
      <c r="L161" s="253"/>
      <c r="M161" s="254"/>
      <c r="N161" s="255"/>
      <c r="O161" s="255"/>
      <c r="P161" s="255"/>
      <c r="Q161" s="255"/>
      <c r="R161" s="255"/>
      <c r="S161" s="255"/>
      <c r="T161" s="25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7" t="s">
        <v>154</v>
      </c>
      <c r="AU161" s="257" t="s">
        <v>82</v>
      </c>
      <c r="AV161" s="15" t="s">
        <v>80</v>
      </c>
      <c r="AW161" s="15" t="s">
        <v>33</v>
      </c>
      <c r="AX161" s="15" t="s">
        <v>72</v>
      </c>
      <c r="AY161" s="257" t="s">
        <v>134</v>
      </c>
    </row>
    <row r="162" s="13" customFormat="1">
      <c r="A162" s="13"/>
      <c r="B162" s="226"/>
      <c r="C162" s="227"/>
      <c r="D162" s="219" t="s">
        <v>154</v>
      </c>
      <c r="E162" s="228" t="s">
        <v>19</v>
      </c>
      <c r="F162" s="229" t="s">
        <v>256</v>
      </c>
      <c r="G162" s="227"/>
      <c r="H162" s="230">
        <v>4.4000000000000004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154</v>
      </c>
      <c r="AU162" s="236" t="s">
        <v>82</v>
      </c>
      <c r="AV162" s="13" t="s">
        <v>82</v>
      </c>
      <c r="AW162" s="13" t="s">
        <v>33</v>
      </c>
      <c r="AX162" s="13" t="s">
        <v>72</v>
      </c>
      <c r="AY162" s="236" t="s">
        <v>134</v>
      </c>
    </row>
    <row r="163" s="14" customFormat="1">
      <c r="A163" s="14"/>
      <c r="B163" s="237"/>
      <c r="C163" s="238"/>
      <c r="D163" s="219" t="s">
        <v>154</v>
      </c>
      <c r="E163" s="239" t="s">
        <v>19</v>
      </c>
      <c r="F163" s="240" t="s">
        <v>156</v>
      </c>
      <c r="G163" s="238"/>
      <c r="H163" s="241">
        <v>4.4000000000000004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154</v>
      </c>
      <c r="AU163" s="247" t="s">
        <v>82</v>
      </c>
      <c r="AV163" s="14" t="s">
        <v>142</v>
      </c>
      <c r="AW163" s="14" t="s">
        <v>33</v>
      </c>
      <c r="AX163" s="14" t="s">
        <v>80</v>
      </c>
      <c r="AY163" s="247" t="s">
        <v>134</v>
      </c>
    </row>
    <row r="164" s="2" customFormat="1" ht="44.25" customHeight="1">
      <c r="A164" s="40"/>
      <c r="B164" s="41"/>
      <c r="C164" s="206" t="s">
        <v>257</v>
      </c>
      <c r="D164" s="206" t="s">
        <v>137</v>
      </c>
      <c r="E164" s="207" t="s">
        <v>258</v>
      </c>
      <c r="F164" s="208" t="s">
        <v>259</v>
      </c>
      <c r="G164" s="209" t="s">
        <v>150</v>
      </c>
      <c r="H164" s="210">
        <v>53.549999999999997</v>
      </c>
      <c r="I164" s="211"/>
      <c r="J164" s="212">
        <f>ROUND(I164*H164,2)</f>
        <v>0</v>
      </c>
      <c r="K164" s="208" t="s">
        <v>141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0.06318</v>
      </c>
      <c r="R164" s="215">
        <f>Q164*H164</f>
        <v>3.383289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230</v>
      </c>
      <c r="AT164" s="217" t="s">
        <v>137</v>
      </c>
      <c r="AU164" s="217" t="s">
        <v>82</v>
      </c>
      <c r="AY164" s="19" t="s">
        <v>134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230</v>
      </c>
      <c r="BM164" s="217" t="s">
        <v>260</v>
      </c>
    </row>
    <row r="165" s="2" customFormat="1">
      <c r="A165" s="40"/>
      <c r="B165" s="41"/>
      <c r="C165" s="42"/>
      <c r="D165" s="219" t="s">
        <v>144</v>
      </c>
      <c r="E165" s="42"/>
      <c r="F165" s="220" t="s">
        <v>261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144</v>
      </c>
      <c r="AU165" s="19" t="s">
        <v>82</v>
      </c>
    </row>
    <row r="166" s="2" customFormat="1">
      <c r="A166" s="40"/>
      <c r="B166" s="41"/>
      <c r="C166" s="42"/>
      <c r="D166" s="224" t="s">
        <v>146</v>
      </c>
      <c r="E166" s="42"/>
      <c r="F166" s="225" t="s">
        <v>262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146</v>
      </c>
      <c r="AU166" s="19" t="s">
        <v>82</v>
      </c>
    </row>
    <row r="167" s="13" customFormat="1">
      <c r="A167" s="13"/>
      <c r="B167" s="226"/>
      <c r="C167" s="227"/>
      <c r="D167" s="219" t="s">
        <v>154</v>
      </c>
      <c r="E167" s="228" t="s">
        <v>19</v>
      </c>
      <c r="F167" s="229" t="s">
        <v>241</v>
      </c>
      <c r="G167" s="227"/>
      <c r="H167" s="230">
        <v>53.549999999999997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154</v>
      </c>
      <c r="AU167" s="236" t="s">
        <v>82</v>
      </c>
      <c r="AV167" s="13" t="s">
        <v>82</v>
      </c>
      <c r="AW167" s="13" t="s">
        <v>33</v>
      </c>
      <c r="AX167" s="13" t="s">
        <v>72</v>
      </c>
      <c r="AY167" s="236" t="s">
        <v>134</v>
      </c>
    </row>
    <row r="168" s="14" customFormat="1">
      <c r="A168" s="14"/>
      <c r="B168" s="237"/>
      <c r="C168" s="238"/>
      <c r="D168" s="219" t="s">
        <v>154</v>
      </c>
      <c r="E168" s="239" t="s">
        <v>19</v>
      </c>
      <c r="F168" s="240" t="s">
        <v>156</v>
      </c>
      <c r="G168" s="238"/>
      <c r="H168" s="241">
        <v>53.549999999999997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154</v>
      </c>
      <c r="AU168" s="247" t="s">
        <v>82</v>
      </c>
      <c r="AV168" s="14" t="s">
        <v>142</v>
      </c>
      <c r="AW168" s="14" t="s">
        <v>33</v>
      </c>
      <c r="AX168" s="14" t="s">
        <v>80</v>
      </c>
      <c r="AY168" s="247" t="s">
        <v>134</v>
      </c>
    </row>
    <row r="169" s="2" customFormat="1" ht="24.15" customHeight="1">
      <c r="A169" s="40"/>
      <c r="B169" s="41"/>
      <c r="C169" s="206" t="s">
        <v>263</v>
      </c>
      <c r="D169" s="206" t="s">
        <v>137</v>
      </c>
      <c r="E169" s="207" t="s">
        <v>264</v>
      </c>
      <c r="F169" s="208" t="s">
        <v>265</v>
      </c>
      <c r="G169" s="209" t="s">
        <v>150</v>
      </c>
      <c r="H169" s="210">
        <v>59.359999999999999</v>
      </c>
      <c r="I169" s="211"/>
      <c r="J169" s="212">
        <f>ROUND(I169*H169,2)</f>
        <v>0</v>
      </c>
      <c r="K169" s="208" t="s">
        <v>141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0.014880000000000001</v>
      </c>
      <c r="R169" s="215">
        <f>Q169*H169</f>
        <v>0.88327680000000008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230</v>
      </c>
      <c r="AT169" s="217" t="s">
        <v>137</v>
      </c>
      <c r="AU169" s="217" t="s">
        <v>82</v>
      </c>
      <c r="AY169" s="19" t="s">
        <v>134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230</v>
      </c>
      <c r="BM169" s="217" t="s">
        <v>266</v>
      </c>
    </row>
    <row r="170" s="2" customFormat="1">
      <c r="A170" s="40"/>
      <c r="B170" s="41"/>
      <c r="C170" s="42"/>
      <c r="D170" s="219" t="s">
        <v>144</v>
      </c>
      <c r="E170" s="42"/>
      <c r="F170" s="220" t="s">
        <v>267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144</v>
      </c>
      <c r="AU170" s="19" t="s">
        <v>82</v>
      </c>
    </row>
    <row r="171" s="2" customFormat="1">
      <c r="A171" s="40"/>
      <c r="B171" s="41"/>
      <c r="C171" s="42"/>
      <c r="D171" s="224" t="s">
        <v>146</v>
      </c>
      <c r="E171" s="42"/>
      <c r="F171" s="225" t="s">
        <v>268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146</v>
      </c>
      <c r="AU171" s="19" t="s">
        <v>82</v>
      </c>
    </row>
    <row r="172" s="13" customFormat="1">
      <c r="A172" s="13"/>
      <c r="B172" s="226"/>
      <c r="C172" s="227"/>
      <c r="D172" s="219" t="s">
        <v>154</v>
      </c>
      <c r="E172" s="228" t="s">
        <v>19</v>
      </c>
      <c r="F172" s="229" t="s">
        <v>269</v>
      </c>
      <c r="G172" s="227"/>
      <c r="H172" s="230">
        <v>56.659999999999997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154</v>
      </c>
      <c r="AU172" s="236" t="s">
        <v>82</v>
      </c>
      <c r="AV172" s="13" t="s">
        <v>82</v>
      </c>
      <c r="AW172" s="13" t="s">
        <v>33</v>
      </c>
      <c r="AX172" s="13" t="s">
        <v>72</v>
      </c>
      <c r="AY172" s="236" t="s">
        <v>134</v>
      </c>
    </row>
    <row r="173" s="13" customFormat="1">
      <c r="A173" s="13"/>
      <c r="B173" s="226"/>
      <c r="C173" s="227"/>
      <c r="D173" s="219" t="s">
        <v>154</v>
      </c>
      <c r="E173" s="228" t="s">
        <v>19</v>
      </c>
      <c r="F173" s="229" t="s">
        <v>270</v>
      </c>
      <c r="G173" s="227"/>
      <c r="H173" s="230">
        <v>2.7000000000000002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154</v>
      </c>
      <c r="AU173" s="236" t="s">
        <v>82</v>
      </c>
      <c r="AV173" s="13" t="s">
        <v>82</v>
      </c>
      <c r="AW173" s="13" t="s">
        <v>33</v>
      </c>
      <c r="AX173" s="13" t="s">
        <v>72</v>
      </c>
      <c r="AY173" s="236" t="s">
        <v>134</v>
      </c>
    </row>
    <row r="174" s="14" customFormat="1">
      <c r="A174" s="14"/>
      <c r="B174" s="237"/>
      <c r="C174" s="238"/>
      <c r="D174" s="219" t="s">
        <v>154</v>
      </c>
      <c r="E174" s="239" t="s">
        <v>19</v>
      </c>
      <c r="F174" s="240" t="s">
        <v>156</v>
      </c>
      <c r="G174" s="238"/>
      <c r="H174" s="241">
        <v>59.359999999999999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154</v>
      </c>
      <c r="AU174" s="247" t="s">
        <v>82</v>
      </c>
      <c r="AV174" s="14" t="s">
        <v>142</v>
      </c>
      <c r="AW174" s="14" t="s">
        <v>33</v>
      </c>
      <c r="AX174" s="14" t="s">
        <v>80</v>
      </c>
      <c r="AY174" s="247" t="s">
        <v>134</v>
      </c>
    </row>
    <row r="175" s="2" customFormat="1" ht="24.15" customHeight="1">
      <c r="A175" s="40"/>
      <c r="B175" s="41"/>
      <c r="C175" s="206" t="s">
        <v>271</v>
      </c>
      <c r="D175" s="206" t="s">
        <v>137</v>
      </c>
      <c r="E175" s="207" t="s">
        <v>272</v>
      </c>
      <c r="F175" s="208" t="s">
        <v>273</v>
      </c>
      <c r="G175" s="209" t="s">
        <v>150</v>
      </c>
      <c r="H175" s="210">
        <v>63.729999999999997</v>
      </c>
      <c r="I175" s="211"/>
      <c r="J175" s="212">
        <f>ROUND(I175*H175,2)</f>
        <v>0</v>
      </c>
      <c r="K175" s="208" t="s">
        <v>141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0.025600000000000001</v>
      </c>
      <c r="R175" s="215">
        <f>Q175*H175</f>
        <v>1.6314880000000001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230</v>
      </c>
      <c r="AT175" s="217" t="s">
        <v>137</v>
      </c>
      <c r="AU175" s="217" t="s">
        <v>82</v>
      </c>
      <c r="AY175" s="19" t="s">
        <v>134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230</v>
      </c>
      <c r="BM175" s="217" t="s">
        <v>274</v>
      </c>
    </row>
    <row r="176" s="2" customFormat="1">
      <c r="A176" s="40"/>
      <c r="B176" s="41"/>
      <c r="C176" s="42"/>
      <c r="D176" s="219" t="s">
        <v>144</v>
      </c>
      <c r="E176" s="42"/>
      <c r="F176" s="220" t="s">
        <v>275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144</v>
      </c>
      <c r="AU176" s="19" t="s">
        <v>82</v>
      </c>
    </row>
    <row r="177" s="2" customFormat="1">
      <c r="A177" s="40"/>
      <c r="B177" s="41"/>
      <c r="C177" s="42"/>
      <c r="D177" s="224" t="s">
        <v>146</v>
      </c>
      <c r="E177" s="42"/>
      <c r="F177" s="225" t="s">
        <v>276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146</v>
      </c>
      <c r="AU177" s="19" t="s">
        <v>82</v>
      </c>
    </row>
    <row r="178" s="13" customFormat="1">
      <c r="A178" s="13"/>
      <c r="B178" s="226"/>
      <c r="C178" s="227"/>
      <c r="D178" s="219" t="s">
        <v>154</v>
      </c>
      <c r="E178" s="228" t="s">
        <v>19</v>
      </c>
      <c r="F178" s="229" t="s">
        <v>234</v>
      </c>
      <c r="G178" s="227"/>
      <c r="H178" s="230">
        <v>21.699999999999999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154</v>
      </c>
      <c r="AU178" s="236" t="s">
        <v>82</v>
      </c>
      <c r="AV178" s="13" t="s">
        <v>82</v>
      </c>
      <c r="AW178" s="13" t="s">
        <v>33</v>
      </c>
      <c r="AX178" s="13" t="s">
        <v>72</v>
      </c>
      <c r="AY178" s="236" t="s">
        <v>134</v>
      </c>
    </row>
    <row r="179" s="13" customFormat="1">
      <c r="A179" s="13"/>
      <c r="B179" s="226"/>
      <c r="C179" s="227"/>
      <c r="D179" s="219" t="s">
        <v>154</v>
      </c>
      <c r="E179" s="228" t="s">
        <v>19</v>
      </c>
      <c r="F179" s="229" t="s">
        <v>277</v>
      </c>
      <c r="G179" s="227"/>
      <c r="H179" s="230">
        <v>47.43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154</v>
      </c>
      <c r="AU179" s="236" t="s">
        <v>82</v>
      </c>
      <c r="AV179" s="13" t="s">
        <v>82</v>
      </c>
      <c r="AW179" s="13" t="s">
        <v>33</v>
      </c>
      <c r="AX179" s="13" t="s">
        <v>72</v>
      </c>
      <c r="AY179" s="236" t="s">
        <v>134</v>
      </c>
    </row>
    <row r="180" s="13" customFormat="1">
      <c r="A180" s="13"/>
      <c r="B180" s="226"/>
      <c r="C180" s="227"/>
      <c r="D180" s="219" t="s">
        <v>154</v>
      </c>
      <c r="E180" s="228" t="s">
        <v>19</v>
      </c>
      <c r="F180" s="229" t="s">
        <v>278</v>
      </c>
      <c r="G180" s="227"/>
      <c r="H180" s="230">
        <v>-5.4000000000000004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154</v>
      </c>
      <c r="AU180" s="236" t="s">
        <v>82</v>
      </c>
      <c r="AV180" s="13" t="s">
        <v>82</v>
      </c>
      <c r="AW180" s="13" t="s">
        <v>33</v>
      </c>
      <c r="AX180" s="13" t="s">
        <v>72</v>
      </c>
      <c r="AY180" s="236" t="s">
        <v>134</v>
      </c>
    </row>
    <row r="181" s="14" customFormat="1">
      <c r="A181" s="14"/>
      <c r="B181" s="237"/>
      <c r="C181" s="238"/>
      <c r="D181" s="219" t="s">
        <v>154</v>
      </c>
      <c r="E181" s="239" t="s">
        <v>19</v>
      </c>
      <c r="F181" s="240" t="s">
        <v>156</v>
      </c>
      <c r="G181" s="238"/>
      <c r="H181" s="241">
        <v>63.729999999999997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154</v>
      </c>
      <c r="AU181" s="247" t="s">
        <v>82</v>
      </c>
      <c r="AV181" s="14" t="s">
        <v>142</v>
      </c>
      <c r="AW181" s="14" t="s">
        <v>33</v>
      </c>
      <c r="AX181" s="14" t="s">
        <v>80</v>
      </c>
      <c r="AY181" s="247" t="s">
        <v>134</v>
      </c>
    </row>
    <row r="182" s="2" customFormat="1" ht="16.5" customHeight="1">
      <c r="A182" s="40"/>
      <c r="B182" s="41"/>
      <c r="C182" s="206" t="s">
        <v>279</v>
      </c>
      <c r="D182" s="206" t="s">
        <v>137</v>
      </c>
      <c r="E182" s="207" t="s">
        <v>280</v>
      </c>
      <c r="F182" s="208" t="s">
        <v>281</v>
      </c>
      <c r="G182" s="209" t="s">
        <v>150</v>
      </c>
      <c r="H182" s="210">
        <v>123.09</v>
      </c>
      <c r="I182" s="211"/>
      <c r="J182" s="212">
        <f>ROUND(I182*H182,2)</f>
        <v>0</v>
      </c>
      <c r="K182" s="208" t="s">
        <v>141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0.00010000000000000001</v>
      </c>
      <c r="R182" s="215">
        <f>Q182*H182</f>
        <v>0.012309000000000001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230</v>
      </c>
      <c r="AT182" s="217" t="s">
        <v>137</v>
      </c>
      <c r="AU182" s="217" t="s">
        <v>82</v>
      </c>
      <c r="AY182" s="19" t="s">
        <v>134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230</v>
      </c>
      <c r="BM182" s="217" t="s">
        <v>282</v>
      </c>
    </row>
    <row r="183" s="2" customFormat="1">
      <c r="A183" s="40"/>
      <c r="B183" s="41"/>
      <c r="C183" s="42"/>
      <c r="D183" s="219" t="s">
        <v>144</v>
      </c>
      <c r="E183" s="42"/>
      <c r="F183" s="220" t="s">
        <v>283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144</v>
      </c>
      <c r="AU183" s="19" t="s">
        <v>82</v>
      </c>
    </row>
    <row r="184" s="2" customFormat="1">
      <c r="A184" s="40"/>
      <c r="B184" s="41"/>
      <c r="C184" s="42"/>
      <c r="D184" s="224" t="s">
        <v>146</v>
      </c>
      <c r="E184" s="42"/>
      <c r="F184" s="225" t="s">
        <v>284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146</v>
      </c>
      <c r="AU184" s="19" t="s">
        <v>82</v>
      </c>
    </row>
    <row r="185" s="13" customFormat="1">
      <c r="A185" s="13"/>
      <c r="B185" s="226"/>
      <c r="C185" s="227"/>
      <c r="D185" s="219" t="s">
        <v>154</v>
      </c>
      <c r="E185" s="228" t="s">
        <v>19</v>
      </c>
      <c r="F185" s="229" t="s">
        <v>285</v>
      </c>
      <c r="G185" s="227"/>
      <c r="H185" s="230">
        <v>123.09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154</v>
      </c>
      <c r="AU185" s="236" t="s">
        <v>82</v>
      </c>
      <c r="AV185" s="13" t="s">
        <v>82</v>
      </c>
      <c r="AW185" s="13" t="s">
        <v>33</v>
      </c>
      <c r="AX185" s="13" t="s">
        <v>72</v>
      </c>
      <c r="AY185" s="236" t="s">
        <v>134</v>
      </c>
    </row>
    <row r="186" s="14" customFormat="1">
      <c r="A186" s="14"/>
      <c r="B186" s="237"/>
      <c r="C186" s="238"/>
      <c r="D186" s="219" t="s">
        <v>154</v>
      </c>
      <c r="E186" s="239" t="s">
        <v>19</v>
      </c>
      <c r="F186" s="240" t="s">
        <v>156</v>
      </c>
      <c r="G186" s="238"/>
      <c r="H186" s="241">
        <v>123.09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154</v>
      </c>
      <c r="AU186" s="247" t="s">
        <v>82</v>
      </c>
      <c r="AV186" s="14" t="s">
        <v>142</v>
      </c>
      <c r="AW186" s="14" t="s">
        <v>33</v>
      </c>
      <c r="AX186" s="14" t="s">
        <v>80</v>
      </c>
      <c r="AY186" s="247" t="s">
        <v>134</v>
      </c>
    </row>
    <row r="187" s="2" customFormat="1" ht="24.15" customHeight="1">
      <c r="A187" s="40"/>
      <c r="B187" s="41"/>
      <c r="C187" s="206" t="s">
        <v>7</v>
      </c>
      <c r="D187" s="206" t="s">
        <v>137</v>
      </c>
      <c r="E187" s="207" t="s">
        <v>286</v>
      </c>
      <c r="F187" s="208" t="s">
        <v>287</v>
      </c>
      <c r="G187" s="209" t="s">
        <v>245</v>
      </c>
      <c r="H187" s="210">
        <v>4.4000000000000004</v>
      </c>
      <c r="I187" s="211"/>
      <c r="J187" s="212">
        <f>ROUND(I187*H187,2)</f>
        <v>0</v>
      </c>
      <c r="K187" s="208" t="s">
        <v>288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0.00024000000000000001</v>
      </c>
      <c r="R187" s="215">
        <f>Q187*H187</f>
        <v>0.0010560000000000001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230</v>
      </c>
      <c r="AT187" s="217" t="s">
        <v>137</v>
      </c>
      <c r="AU187" s="217" t="s">
        <v>82</v>
      </c>
      <c r="AY187" s="19" t="s">
        <v>134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230</v>
      </c>
      <c r="BM187" s="217" t="s">
        <v>289</v>
      </c>
    </row>
    <row r="188" s="2" customFormat="1">
      <c r="A188" s="40"/>
      <c r="B188" s="41"/>
      <c r="C188" s="42"/>
      <c r="D188" s="219" t="s">
        <v>144</v>
      </c>
      <c r="E188" s="42"/>
      <c r="F188" s="220" t="s">
        <v>290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144</v>
      </c>
      <c r="AU188" s="19" t="s">
        <v>82</v>
      </c>
    </row>
    <row r="189" s="15" customFormat="1">
      <c r="A189" s="15"/>
      <c r="B189" s="248"/>
      <c r="C189" s="249"/>
      <c r="D189" s="219" t="s">
        <v>154</v>
      </c>
      <c r="E189" s="250" t="s">
        <v>19</v>
      </c>
      <c r="F189" s="251" t="s">
        <v>291</v>
      </c>
      <c r="G189" s="249"/>
      <c r="H189" s="250" t="s">
        <v>19</v>
      </c>
      <c r="I189" s="252"/>
      <c r="J189" s="249"/>
      <c r="K189" s="249"/>
      <c r="L189" s="253"/>
      <c r="M189" s="254"/>
      <c r="N189" s="255"/>
      <c r="O189" s="255"/>
      <c r="P189" s="255"/>
      <c r="Q189" s="255"/>
      <c r="R189" s="255"/>
      <c r="S189" s="255"/>
      <c r="T189" s="25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7" t="s">
        <v>154</v>
      </c>
      <c r="AU189" s="257" t="s">
        <v>82</v>
      </c>
      <c r="AV189" s="15" t="s">
        <v>80</v>
      </c>
      <c r="AW189" s="15" t="s">
        <v>33</v>
      </c>
      <c r="AX189" s="15" t="s">
        <v>72</v>
      </c>
      <c r="AY189" s="257" t="s">
        <v>134</v>
      </c>
    </row>
    <row r="190" s="13" customFormat="1">
      <c r="A190" s="13"/>
      <c r="B190" s="226"/>
      <c r="C190" s="227"/>
      <c r="D190" s="219" t="s">
        <v>154</v>
      </c>
      <c r="E190" s="228" t="s">
        <v>19</v>
      </c>
      <c r="F190" s="229" t="s">
        <v>256</v>
      </c>
      <c r="G190" s="227"/>
      <c r="H190" s="230">
        <v>4.4000000000000004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154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134</v>
      </c>
    </row>
    <row r="191" s="14" customFormat="1">
      <c r="A191" s="14"/>
      <c r="B191" s="237"/>
      <c r="C191" s="238"/>
      <c r="D191" s="219" t="s">
        <v>154</v>
      </c>
      <c r="E191" s="239" t="s">
        <v>19</v>
      </c>
      <c r="F191" s="240" t="s">
        <v>156</v>
      </c>
      <c r="G191" s="238"/>
      <c r="H191" s="241">
        <v>4.4000000000000004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154</v>
      </c>
      <c r="AU191" s="247" t="s">
        <v>82</v>
      </c>
      <c r="AV191" s="14" t="s">
        <v>142</v>
      </c>
      <c r="AW191" s="14" t="s">
        <v>33</v>
      </c>
      <c r="AX191" s="14" t="s">
        <v>80</v>
      </c>
      <c r="AY191" s="247" t="s">
        <v>134</v>
      </c>
    </row>
    <row r="192" s="2" customFormat="1" ht="33" customHeight="1">
      <c r="A192" s="40"/>
      <c r="B192" s="41"/>
      <c r="C192" s="206" t="s">
        <v>292</v>
      </c>
      <c r="D192" s="206" t="s">
        <v>137</v>
      </c>
      <c r="E192" s="207" t="s">
        <v>293</v>
      </c>
      <c r="F192" s="208" t="s">
        <v>294</v>
      </c>
      <c r="G192" s="209" t="s">
        <v>150</v>
      </c>
      <c r="H192" s="210">
        <v>56.609999999999999</v>
      </c>
      <c r="I192" s="211"/>
      <c r="J192" s="212">
        <f>ROUND(I192*H192,2)</f>
        <v>0</v>
      </c>
      <c r="K192" s="208" t="s">
        <v>141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0.070080000000000003</v>
      </c>
      <c r="R192" s="215">
        <f>Q192*H192</f>
        <v>3.9672288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230</v>
      </c>
      <c r="AT192" s="217" t="s">
        <v>137</v>
      </c>
      <c r="AU192" s="217" t="s">
        <v>82</v>
      </c>
      <c r="AY192" s="19" t="s">
        <v>134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230</v>
      </c>
      <c r="BM192" s="217" t="s">
        <v>295</v>
      </c>
    </row>
    <row r="193" s="2" customFormat="1">
      <c r="A193" s="40"/>
      <c r="B193" s="41"/>
      <c r="C193" s="42"/>
      <c r="D193" s="219" t="s">
        <v>144</v>
      </c>
      <c r="E193" s="42"/>
      <c r="F193" s="220" t="s">
        <v>296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144</v>
      </c>
      <c r="AU193" s="19" t="s">
        <v>82</v>
      </c>
    </row>
    <row r="194" s="2" customFormat="1">
      <c r="A194" s="40"/>
      <c r="B194" s="41"/>
      <c r="C194" s="42"/>
      <c r="D194" s="224" t="s">
        <v>146</v>
      </c>
      <c r="E194" s="42"/>
      <c r="F194" s="225" t="s">
        <v>297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146</v>
      </c>
      <c r="AU194" s="19" t="s">
        <v>82</v>
      </c>
    </row>
    <row r="195" s="13" customFormat="1">
      <c r="A195" s="13"/>
      <c r="B195" s="226"/>
      <c r="C195" s="227"/>
      <c r="D195" s="219" t="s">
        <v>154</v>
      </c>
      <c r="E195" s="228" t="s">
        <v>19</v>
      </c>
      <c r="F195" s="229" t="s">
        <v>298</v>
      </c>
      <c r="G195" s="227"/>
      <c r="H195" s="230">
        <v>56.609999999999999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154</v>
      </c>
      <c r="AU195" s="236" t="s">
        <v>82</v>
      </c>
      <c r="AV195" s="13" t="s">
        <v>82</v>
      </c>
      <c r="AW195" s="13" t="s">
        <v>33</v>
      </c>
      <c r="AX195" s="13" t="s">
        <v>72</v>
      </c>
      <c r="AY195" s="236" t="s">
        <v>134</v>
      </c>
    </row>
    <row r="196" s="14" customFormat="1">
      <c r="A196" s="14"/>
      <c r="B196" s="237"/>
      <c r="C196" s="238"/>
      <c r="D196" s="219" t="s">
        <v>154</v>
      </c>
      <c r="E196" s="239" t="s">
        <v>19</v>
      </c>
      <c r="F196" s="240" t="s">
        <v>156</v>
      </c>
      <c r="G196" s="238"/>
      <c r="H196" s="241">
        <v>56.609999999999999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154</v>
      </c>
      <c r="AU196" s="247" t="s">
        <v>82</v>
      </c>
      <c r="AV196" s="14" t="s">
        <v>142</v>
      </c>
      <c r="AW196" s="14" t="s">
        <v>33</v>
      </c>
      <c r="AX196" s="14" t="s">
        <v>80</v>
      </c>
      <c r="AY196" s="247" t="s">
        <v>134</v>
      </c>
    </row>
    <row r="197" s="2" customFormat="1" ht="21.75" customHeight="1">
      <c r="A197" s="40"/>
      <c r="B197" s="41"/>
      <c r="C197" s="206" t="s">
        <v>299</v>
      </c>
      <c r="D197" s="206" t="s">
        <v>137</v>
      </c>
      <c r="E197" s="207" t="s">
        <v>300</v>
      </c>
      <c r="F197" s="208" t="s">
        <v>301</v>
      </c>
      <c r="G197" s="209" t="s">
        <v>245</v>
      </c>
      <c r="H197" s="210">
        <v>12.6</v>
      </c>
      <c r="I197" s="211"/>
      <c r="J197" s="212">
        <f>ROUND(I197*H197,2)</f>
        <v>0</v>
      </c>
      <c r="K197" s="208" t="s">
        <v>141</v>
      </c>
      <c r="L197" s="46"/>
      <c r="M197" s="213" t="s">
        <v>19</v>
      </c>
      <c r="N197" s="214" t="s">
        <v>43</v>
      </c>
      <c r="O197" s="86"/>
      <c r="P197" s="215">
        <f>O197*H197</f>
        <v>0</v>
      </c>
      <c r="Q197" s="215">
        <v>0.0027799999999999999</v>
      </c>
      <c r="R197" s="215">
        <f>Q197*H197</f>
        <v>0.035027999999999997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230</v>
      </c>
      <c r="AT197" s="217" t="s">
        <v>137</v>
      </c>
      <c r="AU197" s="217" t="s">
        <v>82</v>
      </c>
      <c r="AY197" s="19" t="s">
        <v>134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230</v>
      </c>
      <c r="BM197" s="217" t="s">
        <v>302</v>
      </c>
    </row>
    <row r="198" s="2" customFormat="1">
      <c r="A198" s="40"/>
      <c r="B198" s="41"/>
      <c r="C198" s="42"/>
      <c r="D198" s="219" t="s">
        <v>144</v>
      </c>
      <c r="E198" s="42"/>
      <c r="F198" s="220" t="s">
        <v>303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144</v>
      </c>
      <c r="AU198" s="19" t="s">
        <v>82</v>
      </c>
    </row>
    <row r="199" s="2" customFormat="1">
      <c r="A199" s="40"/>
      <c r="B199" s="41"/>
      <c r="C199" s="42"/>
      <c r="D199" s="224" t="s">
        <v>146</v>
      </c>
      <c r="E199" s="42"/>
      <c r="F199" s="225" t="s">
        <v>304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146</v>
      </c>
      <c r="AU199" s="19" t="s">
        <v>82</v>
      </c>
    </row>
    <row r="200" s="13" customFormat="1">
      <c r="A200" s="13"/>
      <c r="B200" s="226"/>
      <c r="C200" s="227"/>
      <c r="D200" s="219" t="s">
        <v>154</v>
      </c>
      <c r="E200" s="228" t="s">
        <v>19</v>
      </c>
      <c r="F200" s="229" t="s">
        <v>305</v>
      </c>
      <c r="G200" s="227"/>
      <c r="H200" s="230">
        <v>12.6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154</v>
      </c>
      <c r="AU200" s="236" t="s">
        <v>82</v>
      </c>
      <c r="AV200" s="13" t="s">
        <v>82</v>
      </c>
      <c r="AW200" s="13" t="s">
        <v>33</v>
      </c>
      <c r="AX200" s="13" t="s">
        <v>72</v>
      </c>
      <c r="AY200" s="236" t="s">
        <v>134</v>
      </c>
    </row>
    <row r="201" s="14" customFormat="1">
      <c r="A201" s="14"/>
      <c r="B201" s="237"/>
      <c r="C201" s="238"/>
      <c r="D201" s="219" t="s">
        <v>154</v>
      </c>
      <c r="E201" s="239" t="s">
        <v>19</v>
      </c>
      <c r="F201" s="240" t="s">
        <v>156</v>
      </c>
      <c r="G201" s="238"/>
      <c r="H201" s="241">
        <v>12.6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154</v>
      </c>
      <c r="AU201" s="247" t="s">
        <v>82</v>
      </c>
      <c r="AV201" s="14" t="s">
        <v>142</v>
      </c>
      <c r="AW201" s="14" t="s">
        <v>33</v>
      </c>
      <c r="AX201" s="14" t="s">
        <v>80</v>
      </c>
      <c r="AY201" s="247" t="s">
        <v>134</v>
      </c>
    </row>
    <row r="202" s="2" customFormat="1" ht="33" customHeight="1">
      <c r="A202" s="40"/>
      <c r="B202" s="41"/>
      <c r="C202" s="206" t="s">
        <v>306</v>
      </c>
      <c r="D202" s="206" t="s">
        <v>137</v>
      </c>
      <c r="E202" s="207" t="s">
        <v>307</v>
      </c>
      <c r="F202" s="208" t="s">
        <v>308</v>
      </c>
      <c r="G202" s="209" t="s">
        <v>150</v>
      </c>
      <c r="H202" s="210">
        <v>78.626000000000005</v>
      </c>
      <c r="I202" s="211"/>
      <c r="J202" s="212">
        <f>ROUND(I202*H202,2)</f>
        <v>0</v>
      </c>
      <c r="K202" s="208" t="s">
        <v>141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0.0070499999999999998</v>
      </c>
      <c r="R202" s="215">
        <f>Q202*H202</f>
        <v>0.55431330000000001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230</v>
      </c>
      <c r="AT202" s="217" t="s">
        <v>137</v>
      </c>
      <c r="AU202" s="217" t="s">
        <v>82</v>
      </c>
      <c r="AY202" s="19" t="s">
        <v>134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230</v>
      </c>
      <c r="BM202" s="217" t="s">
        <v>309</v>
      </c>
    </row>
    <row r="203" s="2" customFormat="1">
      <c r="A203" s="40"/>
      <c r="B203" s="41"/>
      <c r="C203" s="42"/>
      <c r="D203" s="219" t="s">
        <v>144</v>
      </c>
      <c r="E203" s="42"/>
      <c r="F203" s="220" t="s">
        <v>310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144</v>
      </c>
      <c r="AU203" s="19" t="s">
        <v>82</v>
      </c>
    </row>
    <row r="204" s="2" customFormat="1">
      <c r="A204" s="40"/>
      <c r="B204" s="41"/>
      <c r="C204" s="42"/>
      <c r="D204" s="224" t="s">
        <v>146</v>
      </c>
      <c r="E204" s="42"/>
      <c r="F204" s="225" t="s">
        <v>311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146</v>
      </c>
      <c r="AU204" s="19" t="s">
        <v>82</v>
      </c>
    </row>
    <row r="205" s="13" customFormat="1">
      <c r="A205" s="13"/>
      <c r="B205" s="226"/>
      <c r="C205" s="227"/>
      <c r="D205" s="219" t="s">
        <v>154</v>
      </c>
      <c r="E205" s="228" t="s">
        <v>19</v>
      </c>
      <c r="F205" s="229" t="s">
        <v>312</v>
      </c>
      <c r="G205" s="227"/>
      <c r="H205" s="230">
        <v>26.126000000000001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154</v>
      </c>
      <c r="AU205" s="236" t="s">
        <v>82</v>
      </c>
      <c r="AV205" s="13" t="s">
        <v>82</v>
      </c>
      <c r="AW205" s="13" t="s">
        <v>33</v>
      </c>
      <c r="AX205" s="13" t="s">
        <v>72</v>
      </c>
      <c r="AY205" s="236" t="s">
        <v>134</v>
      </c>
    </row>
    <row r="206" s="13" customFormat="1">
      <c r="A206" s="13"/>
      <c r="B206" s="226"/>
      <c r="C206" s="227"/>
      <c r="D206" s="219" t="s">
        <v>154</v>
      </c>
      <c r="E206" s="228" t="s">
        <v>19</v>
      </c>
      <c r="F206" s="229" t="s">
        <v>313</v>
      </c>
      <c r="G206" s="227"/>
      <c r="H206" s="230">
        <v>52.5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154</v>
      </c>
      <c r="AU206" s="236" t="s">
        <v>82</v>
      </c>
      <c r="AV206" s="13" t="s">
        <v>82</v>
      </c>
      <c r="AW206" s="13" t="s">
        <v>33</v>
      </c>
      <c r="AX206" s="13" t="s">
        <v>72</v>
      </c>
      <c r="AY206" s="236" t="s">
        <v>134</v>
      </c>
    </row>
    <row r="207" s="14" customFormat="1">
      <c r="A207" s="14"/>
      <c r="B207" s="237"/>
      <c r="C207" s="238"/>
      <c r="D207" s="219" t="s">
        <v>154</v>
      </c>
      <c r="E207" s="239" t="s">
        <v>19</v>
      </c>
      <c r="F207" s="240" t="s">
        <v>156</v>
      </c>
      <c r="G207" s="238"/>
      <c r="H207" s="241">
        <v>78.626000000000005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154</v>
      </c>
      <c r="AU207" s="247" t="s">
        <v>82</v>
      </c>
      <c r="AV207" s="14" t="s">
        <v>142</v>
      </c>
      <c r="AW207" s="14" t="s">
        <v>33</v>
      </c>
      <c r="AX207" s="14" t="s">
        <v>80</v>
      </c>
      <c r="AY207" s="247" t="s">
        <v>134</v>
      </c>
    </row>
    <row r="208" s="2" customFormat="1" ht="33" customHeight="1">
      <c r="A208" s="40"/>
      <c r="B208" s="41"/>
      <c r="C208" s="258" t="s">
        <v>314</v>
      </c>
      <c r="D208" s="258" t="s">
        <v>315</v>
      </c>
      <c r="E208" s="259" t="s">
        <v>316</v>
      </c>
      <c r="F208" s="260" t="s">
        <v>317</v>
      </c>
      <c r="G208" s="261" t="s">
        <v>150</v>
      </c>
      <c r="H208" s="262">
        <v>86.489000000000004</v>
      </c>
      <c r="I208" s="263"/>
      <c r="J208" s="264">
        <f>ROUND(I208*H208,2)</f>
        <v>0</v>
      </c>
      <c r="K208" s="260" t="s">
        <v>141</v>
      </c>
      <c r="L208" s="265"/>
      <c r="M208" s="266" t="s">
        <v>19</v>
      </c>
      <c r="N208" s="267" t="s">
        <v>43</v>
      </c>
      <c r="O208" s="86"/>
      <c r="P208" s="215">
        <f>O208*H208</f>
        <v>0</v>
      </c>
      <c r="Q208" s="215">
        <v>0.0016000000000000001</v>
      </c>
      <c r="R208" s="215">
        <f>Q208*H208</f>
        <v>0.13838240000000002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318</v>
      </c>
      <c r="AT208" s="217" t="s">
        <v>315</v>
      </c>
      <c r="AU208" s="217" t="s">
        <v>82</v>
      </c>
      <c r="AY208" s="19" t="s">
        <v>134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230</v>
      </c>
      <c r="BM208" s="217" t="s">
        <v>319</v>
      </c>
    </row>
    <row r="209" s="2" customFormat="1">
      <c r="A209" s="40"/>
      <c r="B209" s="41"/>
      <c r="C209" s="42"/>
      <c r="D209" s="219" t="s">
        <v>144</v>
      </c>
      <c r="E209" s="42"/>
      <c r="F209" s="220" t="s">
        <v>317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144</v>
      </c>
      <c r="AU209" s="19" t="s">
        <v>82</v>
      </c>
    </row>
    <row r="210" s="13" customFormat="1">
      <c r="A210" s="13"/>
      <c r="B210" s="226"/>
      <c r="C210" s="227"/>
      <c r="D210" s="219" t="s">
        <v>154</v>
      </c>
      <c r="E210" s="228" t="s">
        <v>19</v>
      </c>
      <c r="F210" s="229" t="s">
        <v>320</v>
      </c>
      <c r="G210" s="227"/>
      <c r="H210" s="230">
        <v>78.626000000000005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154</v>
      </c>
      <c r="AU210" s="236" t="s">
        <v>82</v>
      </c>
      <c r="AV210" s="13" t="s">
        <v>82</v>
      </c>
      <c r="AW210" s="13" t="s">
        <v>33</v>
      </c>
      <c r="AX210" s="13" t="s">
        <v>80</v>
      </c>
      <c r="AY210" s="236" t="s">
        <v>134</v>
      </c>
    </row>
    <row r="211" s="13" customFormat="1">
      <c r="A211" s="13"/>
      <c r="B211" s="226"/>
      <c r="C211" s="227"/>
      <c r="D211" s="219" t="s">
        <v>154</v>
      </c>
      <c r="E211" s="227"/>
      <c r="F211" s="229" t="s">
        <v>321</v>
      </c>
      <c r="G211" s="227"/>
      <c r="H211" s="230">
        <v>86.489000000000004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154</v>
      </c>
      <c r="AU211" s="236" t="s">
        <v>82</v>
      </c>
      <c r="AV211" s="13" t="s">
        <v>82</v>
      </c>
      <c r="AW211" s="13" t="s">
        <v>4</v>
      </c>
      <c r="AX211" s="13" t="s">
        <v>80</v>
      </c>
      <c r="AY211" s="236" t="s">
        <v>134</v>
      </c>
    </row>
    <row r="212" s="2" customFormat="1" ht="33" customHeight="1">
      <c r="A212" s="40"/>
      <c r="B212" s="41"/>
      <c r="C212" s="206" t="s">
        <v>322</v>
      </c>
      <c r="D212" s="206" t="s">
        <v>137</v>
      </c>
      <c r="E212" s="207" t="s">
        <v>323</v>
      </c>
      <c r="F212" s="208" t="s">
        <v>324</v>
      </c>
      <c r="G212" s="209" t="s">
        <v>150</v>
      </c>
      <c r="H212" s="210">
        <v>78.626000000000005</v>
      </c>
      <c r="I212" s="211"/>
      <c r="J212" s="212">
        <f>ROUND(I212*H212,2)</f>
        <v>0</v>
      </c>
      <c r="K212" s="208" t="s">
        <v>141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4.0000000000000003E-05</v>
      </c>
      <c r="R212" s="215">
        <f>Q212*H212</f>
        <v>0.0031450400000000004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230</v>
      </c>
      <c r="AT212" s="217" t="s">
        <v>137</v>
      </c>
      <c r="AU212" s="217" t="s">
        <v>82</v>
      </c>
      <c r="AY212" s="19" t="s">
        <v>134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230</v>
      </c>
      <c r="BM212" s="217" t="s">
        <v>325</v>
      </c>
    </row>
    <row r="213" s="2" customFormat="1">
      <c r="A213" s="40"/>
      <c r="B213" s="41"/>
      <c r="C213" s="42"/>
      <c r="D213" s="219" t="s">
        <v>144</v>
      </c>
      <c r="E213" s="42"/>
      <c r="F213" s="220" t="s">
        <v>326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144</v>
      </c>
      <c r="AU213" s="19" t="s">
        <v>82</v>
      </c>
    </row>
    <row r="214" s="2" customFormat="1">
      <c r="A214" s="40"/>
      <c r="B214" s="41"/>
      <c r="C214" s="42"/>
      <c r="D214" s="224" t="s">
        <v>146</v>
      </c>
      <c r="E214" s="42"/>
      <c r="F214" s="225" t="s">
        <v>327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146</v>
      </c>
      <c r="AU214" s="19" t="s">
        <v>82</v>
      </c>
    </row>
    <row r="215" s="2" customFormat="1" ht="24.15" customHeight="1">
      <c r="A215" s="40"/>
      <c r="B215" s="41"/>
      <c r="C215" s="206" t="s">
        <v>328</v>
      </c>
      <c r="D215" s="206" t="s">
        <v>137</v>
      </c>
      <c r="E215" s="207" t="s">
        <v>329</v>
      </c>
      <c r="F215" s="208" t="s">
        <v>330</v>
      </c>
      <c r="G215" s="209" t="s">
        <v>245</v>
      </c>
      <c r="H215" s="210">
        <v>71.599999999999994</v>
      </c>
      <c r="I215" s="211"/>
      <c r="J215" s="212">
        <f>ROUND(I215*H215,2)</f>
        <v>0</v>
      </c>
      <c r="K215" s="208" t="s">
        <v>141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0.00020000000000000001</v>
      </c>
      <c r="R215" s="215">
        <f>Q215*H215</f>
        <v>0.014319999999999999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230</v>
      </c>
      <c r="AT215" s="217" t="s">
        <v>137</v>
      </c>
      <c r="AU215" s="217" t="s">
        <v>82</v>
      </c>
      <c r="AY215" s="19" t="s">
        <v>134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230</v>
      </c>
      <c r="BM215" s="217" t="s">
        <v>331</v>
      </c>
    </row>
    <row r="216" s="2" customFormat="1">
      <c r="A216" s="40"/>
      <c r="B216" s="41"/>
      <c r="C216" s="42"/>
      <c r="D216" s="219" t="s">
        <v>144</v>
      </c>
      <c r="E216" s="42"/>
      <c r="F216" s="220" t="s">
        <v>332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144</v>
      </c>
      <c r="AU216" s="19" t="s">
        <v>82</v>
      </c>
    </row>
    <row r="217" s="2" customFormat="1">
      <c r="A217" s="40"/>
      <c r="B217" s="41"/>
      <c r="C217" s="42"/>
      <c r="D217" s="224" t="s">
        <v>146</v>
      </c>
      <c r="E217" s="42"/>
      <c r="F217" s="225" t="s">
        <v>333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146</v>
      </c>
      <c r="AU217" s="19" t="s">
        <v>82</v>
      </c>
    </row>
    <row r="218" s="13" customFormat="1">
      <c r="A218" s="13"/>
      <c r="B218" s="226"/>
      <c r="C218" s="227"/>
      <c r="D218" s="219" t="s">
        <v>154</v>
      </c>
      <c r="E218" s="228" t="s">
        <v>19</v>
      </c>
      <c r="F218" s="229" t="s">
        <v>334</v>
      </c>
      <c r="G218" s="227"/>
      <c r="H218" s="230">
        <v>20.600000000000001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154</v>
      </c>
      <c r="AU218" s="236" t="s">
        <v>82</v>
      </c>
      <c r="AV218" s="13" t="s">
        <v>82</v>
      </c>
      <c r="AW218" s="13" t="s">
        <v>33</v>
      </c>
      <c r="AX218" s="13" t="s">
        <v>72</v>
      </c>
      <c r="AY218" s="236" t="s">
        <v>134</v>
      </c>
    </row>
    <row r="219" s="13" customFormat="1">
      <c r="A219" s="13"/>
      <c r="B219" s="226"/>
      <c r="C219" s="227"/>
      <c r="D219" s="219" t="s">
        <v>154</v>
      </c>
      <c r="E219" s="228" t="s">
        <v>19</v>
      </c>
      <c r="F219" s="229" t="s">
        <v>335</v>
      </c>
      <c r="G219" s="227"/>
      <c r="H219" s="230">
        <v>51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154</v>
      </c>
      <c r="AU219" s="236" t="s">
        <v>82</v>
      </c>
      <c r="AV219" s="13" t="s">
        <v>82</v>
      </c>
      <c r="AW219" s="13" t="s">
        <v>33</v>
      </c>
      <c r="AX219" s="13" t="s">
        <v>72</v>
      </c>
      <c r="AY219" s="236" t="s">
        <v>134</v>
      </c>
    </row>
    <row r="220" s="14" customFormat="1">
      <c r="A220" s="14"/>
      <c r="B220" s="237"/>
      <c r="C220" s="238"/>
      <c r="D220" s="219" t="s">
        <v>154</v>
      </c>
      <c r="E220" s="239" t="s">
        <v>19</v>
      </c>
      <c r="F220" s="240" t="s">
        <v>156</v>
      </c>
      <c r="G220" s="238"/>
      <c r="H220" s="241">
        <v>71.599999999999994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154</v>
      </c>
      <c r="AU220" s="247" t="s">
        <v>82</v>
      </c>
      <c r="AV220" s="14" t="s">
        <v>142</v>
      </c>
      <c r="AW220" s="14" t="s">
        <v>33</v>
      </c>
      <c r="AX220" s="14" t="s">
        <v>80</v>
      </c>
      <c r="AY220" s="247" t="s">
        <v>134</v>
      </c>
    </row>
    <row r="221" s="2" customFormat="1" ht="33" customHeight="1">
      <c r="A221" s="40"/>
      <c r="B221" s="41"/>
      <c r="C221" s="206" t="s">
        <v>336</v>
      </c>
      <c r="D221" s="206" t="s">
        <v>137</v>
      </c>
      <c r="E221" s="207" t="s">
        <v>337</v>
      </c>
      <c r="F221" s="208" t="s">
        <v>338</v>
      </c>
      <c r="G221" s="209" t="s">
        <v>339</v>
      </c>
      <c r="H221" s="268"/>
      <c r="I221" s="211"/>
      <c r="J221" s="212">
        <f>ROUND(I221*H221,2)</f>
        <v>0</v>
      </c>
      <c r="K221" s="208" t="s">
        <v>141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230</v>
      </c>
      <c r="AT221" s="217" t="s">
        <v>137</v>
      </c>
      <c r="AU221" s="217" t="s">
        <v>82</v>
      </c>
      <c r="AY221" s="19" t="s">
        <v>134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230</v>
      </c>
      <c r="BM221" s="217" t="s">
        <v>340</v>
      </c>
    </row>
    <row r="222" s="2" customFormat="1">
      <c r="A222" s="40"/>
      <c r="B222" s="41"/>
      <c r="C222" s="42"/>
      <c r="D222" s="219" t="s">
        <v>144</v>
      </c>
      <c r="E222" s="42"/>
      <c r="F222" s="220" t="s">
        <v>341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144</v>
      </c>
      <c r="AU222" s="19" t="s">
        <v>82</v>
      </c>
    </row>
    <row r="223" s="2" customFormat="1">
      <c r="A223" s="40"/>
      <c r="B223" s="41"/>
      <c r="C223" s="42"/>
      <c r="D223" s="224" t="s">
        <v>146</v>
      </c>
      <c r="E223" s="42"/>
      <c r="F223" s="225" t="s">
        <v>342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146</v>
      </c>
      <c r="AU223" s="19" t="s">
        <v>82</v>
      </c>
    </row>
    <row r="224" s="12" customFormat="1" ht="22.8" customHeight="1">
      <c r="A224" s="12"/>
      <c r="B224" s="190"/>
      <c r="C224" s="191"/>
      <c r="D224" s="192" t="s">
        <v>71</v>
      </c>
      <c r="E224" s="204" t="s">
        <v>343</v>
      </c>
      <c r="F224" s="204" t="s">
        <v>344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SUM(P225:P267)</f>
        <v>0</v>
      </c>
      <c r="Q224" s="198"/>
      <c r="R224" s="199">
        <f>SUM(R225:R267)</f>
        <v>0.10131999999999999</v>
      </c>
      <c r="S224" s="198"/>
      <c r="T224" s="200">
        <f>SUM(T225:T267)</f>
        <v>0.8540139000000001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82</v>
      </c>
      <c r="AT224" s="202" t="s">
        <v>71</v>
      </c>
      <c r="AU224" s="202" t="s">
        <v>80</v>
      </c>
      <c r="AY224" s="201" t="s">
        <v>134</v>
      </c>
      <c r="BK224" s="203">
        <f>SUM(BK225:BK267)</f>
        <v>0</v>
      </c>
    </row>
    <row r="225" s="2" customFormat="1" ht="24.15" customHeight="1">
      <c r="A225" s="40"/>
      <c r="B225" s="41"/>
      <c r="C225" s="206" t="s">
        <v>345</v>
      </c>
      <c r="D225" s="206" t="s">
        <v>137</v>
      </c>
      <c r="E225" s="207" t="s">
        <v>346</v>
      </c>
      <c r="F225" s="208" t="s">
        <v>347</v>
      </c>
      <c r="G225" s="209" t="s">
        <v>150</v>
      </c>
      <c r="H225" s="210">
        <v>26.126000000000001</v>
      </c>
      <c r="I225" s="211"/>
      <c r="J225" s="212">
        <f>ROUND(I225*H225,2)</f>
        <v>0</v>
      </c>
      <c r="K225" s="208" t="s">
        <v>141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0.024649999999999998</v>
      </c>
      <c r="T225" s="216">
        <f>S225*H225</f>
        <v>0.64400590000000002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230</v>
      </c>
      <c r="AT225" s="217" t="s">
        <v>137</v>
      </c>
      <c r="AU225" s="217" t="s">
        <v>82</v>
      </c>
      <c r="AY225" s="19" t="s">
        <v>134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230</v>
      </c>
      <c r="BM225" s="217" t="s">
        <v>348</v>
      </c>
    </row>
    <row r="226" s="2" customFormat="1">
      <c r="A226" s="40"/>
      <c r="B226" s="41"/>
      <c r="C226" s="42"/>
      <c r="D226" s="219" t="s">
        <v>144</v>
      </c>
      <c r="E226" s="42"/>
      <c r="F226" s="220" t="s">
        <v>349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144</v>
      </c>
      <c r="AU226" s="19" t="s">
        <v>82</v>
      </c>
    </row>
    <row r="227" s="2" customFormat="1">
      <c r="A227" s="40"/>
      <c r="B227" s="41"/>
      <c r="C227" s="42"/>
      <c r="D227" s="224" t="s">
        <v>146</v>
      </c>
      <c r="E227" s="42"/>
      <c r="F227" s="225" t="s">
        <v>350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146</v>
      </c>
      <c r="AU227" s="19" t="s">
        <v>82</v>
      </c>
    </row>
    <row r="228" s="13" customFormat="1">
      <c r="A228" s="13"/>
      <c r="B228" s="226"/>
      <c r="C228" s="227"/>
      <c r="D228" s="219" t="s">
        <v>154</v>
      </c>
      <c r="E228" s="228" t="s">
        <v>19</v>
      </c>
      <c r="F228" s="229" t="s">
        <v>351</v>
      </c>
      <c r="G228" s="227"/>
      <c r="H228" s="230">
        <v>26.126000000000001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154</v>
      </c>
      <c r="AU228" s="236" t="s">
        <v>82</v>
      </c>
      <c r="AV228" s="13" t="s">
        <v>82</v>
      </c>
      <c r="AW228" s="13" t="s">
        <v>33</v>
      </c>
      <c r="AX228" s="13" t="s">
        <v>72</v>
      </c>
      <c r="AY228" s="236" t="s">
        <v>134</v>
      </c>
    </row>
    <row r="229" s="14" customFormat="1">
      <c r="A229" s="14"/>
      <c r="B229" s="237"/>
      <c r="C229" s="238"/>
      <c r="D229" s="219" t="s">
        <v>154</v>
      </c>
      <c r="E229" s="239" t="s">
        <v>19</v>
      </c>
      <c r="F229" s="240" t="s">
        <v>156</v>
      </c>
      <c r="G229" s="238"/>
      <c r="H229" s="241">
        <v>26.126000000000001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154</v>
      </c>
      <c r="AU229" s="247" t="s">
        <v>82</v>
      </c>
      <c r="AV229" s="14" t="s">
        <v>142</v>
      </c>
      <c r="AW229" s="14" t="s">
        <v>33</v>
      </c>
      <c r="AX229" s="14" t="s">
        <v>80</v>
      </c>
      <c r="AY229" s="247" t="s">
        <v>134</v>
      </c>
    </row>
    <row r="230" s="2" customFormat="1" ht="24.15" customHeight="1">
      <c r="A230" s="40"/>
      <c r="B230" s="41"/>
      <c r="C230" s="206" t="s">
        <v>352</v>
      </c>
      <c r="D230" s="206" t="s">
        <v>137</v>
      </c>
      <c r="E230" s="207" t="s">
        <v>353</v>
      </c>
      <c r="F230" s="208" t="s">
        <v>354</v>
      </c>
      <c r="G230" s="209" t="s">
        <v>150</v>
      </c>
      <c r="H230" s="210">
        <v>26.126000000000001</v>
      </c>
      <c r="I230" s="211"/>
      <c r="J230" s="212">
        <f>ROUND(I230*H230,2)</f>
        <v>0</v>
      </c>
      <c r="K230" s="208" t="s">
        <v>141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0.0080000000000000002</v>
      </c>
      <c r="T230" s="216">
        <f>S230*H230</f>
        <v>0.20900800000000003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230</v>
      </c>
      <c r="AT230" s="217" t="s">
        <v>137</v>
      </c>
      <c r="AU230" s="217" t="s">
        <v>82</v>
      </c>
      <c r="AY230" s="19" t="s">
        <v>134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230</v>
      </c>
      <c r="BM230" s="217" t="s">
        <v>355</v>
      </c>
    </row>
    <row r="231" s="2" customFormat="1">
      <c r="A231" s="40"/>
      <c r="B231" s="41"/>
      <c r="C231" s="42"/>
      <c r="D231" s="219" t="s">
        <v>144</v>
      </c>
      <c r="E231" s="42"/>
      <c r="F231" s="220" t="s">
        <v>356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144</v>
      </c>
      <c r="AU231" s="19" t="s">
        <v>82</v>
      </c>
    </row>
    <row r="232" s="2" customFormat="1">
      <c r="A232" s="40"/>
      <c r="B232" s="41"/>
      <c r="C232" s="42"/>
      <c r="D232" s="224" t="s">
        <v>146</v>
      </c>
      <c r="E232" s="42"/>
      <c r="F232" s="225" t="s">
        <v>357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146</v>
      </c>
      <c r="AU232" s="19" t="s">
        <v>82</v>
      </c>
    </row>
    <row r="233" s="13" customFormat="1">
      <c r="A233" s="13"/>
      <c r="B233" s="226"/>
      <c r="C233" s="227"/>
      <c r="D233" s="219" t="s">
        <v>154</v>
      </c>
      <c r="E233" s="228" t="s">
        <v>19</v>
      </c>
      <c r="F233" s="229" t="s">
        <v>351</v>
      </c>
      <c r="G233" s="227"/>
      <c r="H233" s="230">
        <v>26.126000000000001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154</v>
      </c>
      <c r="AU233" s="236" t="s">
        <v>82</v>
      </c>
      <c r="AV233" s="13" t="s">
        <v>82</v>
      </c>
      <c r="AW233" s="13" t="s">
        <v>33</v>
      </c>
      <c r="AX233" s="13" t="s">
        <v>72</v>
      </c>
      <c r="AY233" s="236" t="s">
        <v>134</v>
      </c>
    </row>
    <row r="234" s="14" customFormat="1">
      <c r="A234" s="14"/>
      <c r="B234" s="237"/>
      <c r="C234" s="238"/>
      <c r="D234" s="219" t="s">
        <v>154</v>
      </c>
      <c r="E234" s="239" t="s">
        <v>19</v>
      </c>
      <c r="F234" s="240" t="s">
        <v>156</v>
      </c>
      <c r="G234" s="238"/>
      <c r="H234" s="241">
        <v>26.126000000000001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154</v>
      </c>
      <c r="AU234" s="247" t="s">
        <v>82</v>
      </c>
      <c r="AV234" s="14" t="s">
        <v>142</v>
      </c>
      <c r="AW234" s="14" t="s">
        <v>33</v>
      </c>
      <c r="AX234" s="14" t="s">
        <v>80</v>
      </c>
      <c r="AY234" s="247" t="s">
        <v>134</v>
      </c>
    </row>
    <row r="235" s="2" customFormat="1" ht="16.5" customHeight="1">
      <c r="A235" s="40"/>
      <c r="B235" s="41"/>
      <c r="C235" s="206" t="s">
        <v>358</v>
      </c>
      <c r="D235" s="206" t="s">
        <v>137</v>
      </c>
      <c r="E235" s="207" t="s">
        <v>359</v>
      </c>
      <c r="F235" s="208" t="s">
        <v>360</v>
      </c>
      <c r="G235" s="209" t="s">
        <v>140</v>
      </c>
      <c r="H235" s="210">
        <v>1</v>
      </c>
      <c r="I235" s="211"/>
      <c r="J235" s="212">
        <f>ROUND(I235*H235,2)</f>
        <v>0</v>
      </c>
      <c r="K235" s="208" t="s">
        <v>141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0.001</v>
      </c>
      <c r="T235" s="216">
        <f>S235*H235</f>
        <v>0.001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230</v>
      </c>
      <c r="AT235" s="217" t="s">
        <v>137</v>
      </c>
      <c r="AU235" s="217" t="s">
        <v>82</v>
      </c>
      <c r="AY235" s="19" t="s">
        <v>134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230</v>
      </c>
      <c r="BM235" s="217" t="s">
        <v>361</v>
      </c>
    </row>
    <row r="236" s="2" customFormat="1">
      <c r="A236" s="40"/>
      <c r="B236" s="41"/>
      <c r="C236" s="42"/>
      <c r="D236" s="219" t="s">
        <v>144</v>
      </c>
      <c r="E236" s="42"/>
      <c r="F236" s="220" t="s">
        <v>362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144</v>
      </c>
      <c r="AU236" s="19" t="s">
        <v>82</v>
      </c>
    </row>
    <row r="237" s="2" customFormat="1">
      <c r="A237" s="40"/>
      <c r="B237" s="41"/>
      <c r="C237" s="42"/>
      <c r="D237" s="224" t="s">
        <v>146</v>
      </c>
      <c r="E237" s="42"/>
      <c r="F237" s="225" t="s">
        <v>363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146</v>
      </c>
      <c r="AU237" s="19" t="s">
        <v>82</v>
      </c>
    </row>
    <row r="238" s="2" customFormat="1" ht="24.15" customHeight="1">
      <c r="A238" s="40"/>
      <c r="B238" s="41"/>
      <c r="C238" s="206" t="s">
        <v>318</v>
      </c>
      <c r="D238" s="206" t="s">
        <v>137</v>
      </c>
      <c r="E238" s="207" t="s">
        <v>364</v>
      </c>
      <c r="F238" s="208" t="s">
        <v>365</v>
      </c>
      <c r="G238" s="209" t="s">
        <v>140</v>
      </c>
      <c r="H238" s="210">
        <v>2</v>
      </c>
      <c r="I238" s="211"/>
      <c r="J238" s="212">
        <f>ROUND(I238*H238,2)</f>
        <v>0</v>
      </c>
      <c r="K238" s="208" t="s">
        <v>141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230</v>
      </c>
      <c r="AT238" s="217" t="s">
        <v>137</v>
      </c>
      <c r="AU238" s="217" t="s">
        <v>82</v>
      </c>
      <c r="AY238" s="19" t="s">
        <v>134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230</v>
      </c>
      <c r="BM238" s="217" t="s">
        <v>366</v>
      </c>
    </row>
    <row r="239" s="2" customFormat="1">
      <c r="A239" s="40"/>
      <c r="B239" s="41"/>
      <c r="C239" s="42"/>
      <c r="D239" s="219" t="s">
        <v>144</v>
      </c>
      <c r="E239" s="42"/>
      <c r="F239" s="220" t="s">
        <v>367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144</v>
      </c>
      <c r="AU239" s="19" t="s">
        <v>82</v>
      </c>
    </row>
    <row r="240" s="2" customFormat="1">
      <c r="A240" s="40"/>
      <c r="B240" s="41"/>
      <c r="C240" s="42"/>
      <c r="D240" s="224" t="s">
        <v>146</v>
      </c>
      <c r="E240" s="42"/>
      <c r="F240" s="225" t="s">
        <v>368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146</v>
      </c>
      <c r="AU240" s="19" t="s">
        <v>82</v>
      </c>
    </row>
    <row r="241" s="2" customFormat="1" ht="24.15" customHeight="1">
      <c r="A241" s="40"/>
      <c r="B241" s="41"/>
      <c r="C241" s="258" t="s">
        <v>369</v>
      </c>
      <c r="D241" s="258" t="s">
        <v>315</v>
      </c>
      <c r="E241" s="259" t="s">
        <v>370</v>
      </c>
      <c r="F241" s="260" t="s">
        <v>371</v>
      </c>
      <c r="G241" s="261" t="s">
        <v>140</v>
      </c>
      <c r="H241" s="262">
        <v>2</v>
      </c>
      <c r="I241" s="263"/>
      <c r="J241" s="264">
        <f>ROUND(I241*H241,2)</f>
        <v>0</v>
      </c>
      <c r="K241" s="260" t="s">
        <v>141</v>
      </c>
      <c r="L241" s="265"/>
      <c r="M241" s="266" t="s">
        <v>19</v>
      </c>
      <c r="N241" s="267" t="s">
        <v>43</v>
      </c>
      <c r="O241" s="86"/>
      <c r="P241" s="215">
        <f>O241*H241</f>
        <v>0</v>
      </c>
      <c r="Q241" s="215">
        <v>0.0195</v>
      </c>
      <c r="R241" s="215">
        <f>Q241*H241</f>
        <v>0.039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318</v>
      </c>
      <c r="AT241" s="217" t="s">
        <v>315</v>
      </c>
      <c r="AU241" s="217" t="s">
        <v>82</v>
      </c>
      <c r="AY241" s="19" t="s">
        <v>134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230</v>
      </c>
      <c r="BM241" s="217" t="s">
        <v>372</v>
      </c>
    </row>
    <row r="242" s="2" customFormat="1">
      <c r="A242" s="40"/>
      <c r="B242" s="41"/>
      <c r="C242" s="42"/>
      <c r="D242" s="219" t="s">
        <v>144</v>
      </c>
      <c r="E242" s="42"/>
      <c r="F242" s="220" t="s">
        <v>371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144</v>
      </c>
      <c r="AU242" s="19" t="s">
        <v>82</v>
      </c>
    </row>
    <row r="243" s="2" customFormat="1" ht="16.5" customHeight="1">
      <c r="A243" s="40"/>
      <c r="B243" s="41"/>
      <c r="C243" s="206" t="s">
        <v>373</v>
      </c>
      <c r="D243" s="206" t="s">
        <v>137</v>
      </c>
      <c r="E243" s="207" t="s">
        <v>374</v>
      </c>
      <c r="F243" s="208" t="s">
        <v>375</v>
      </c>
      <c r="G243" s="209" t="s">
        <v>140</v>
      </c>
      <c r="H243" s="210">
        <v>2</v>
      </c>
      <c r="I243" s="211"/>
      <c r="J243" s="212">
        <f>ROUND(I243*H243,2)</f>
        <v>0</v>
      </c>
      <c r="K243" s="208" t="s">
        <v>141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230</v>
      </c>
      <c r="AT243" s="217" t="s">
        <v>137</v>
      </c>
      <c r="AU243" s="217" t="s">
        <v>82</v>
      </c>
      <c r="AY243" s="19" t="s">
        <v>134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230</v>
      </c>
      <c r="BM243" s="217" t="s">
        <v>376</v>
      </c>
    </row>
    <row r="244" s="2" customFormat="1">
      <c r="A244" s="40"/>
      <c r="B244" s="41"/>
      <c r="C244" s="42"/>
      <c r="D244" s="219" t="s">
        <v>144</v>
      </c>
      <c r="E244" s="42"/>
      <c r="F244" s="220" t="s">
        <v>377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144</v>
      </c>
      <c r="AU244" s="19" t="s">
        <v>82</v>
      </c>
    </row>
    <row r="245" s="2" customFormat="1">
      <c r="A245" s="40"/>
      <c r="B245" s="41"/>
      <c r="C245" s="42"/>
      <c r="D245" s="224" t="s">
        <v>146</v>
      </c>
      <c r="E245" s="42"/>
      <c r="F245" s="225" t="s">
        <v>378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146</v>
      </c>
      <c r="AU245" s="19" t="s">
        <v>82</v>
      </c>
    </row>
    <row r="246" s="2" customFormat="1" ht="24.15" customHeight="1">
      <c r="A246" s="40"/>
      <c r="B246" s="41"/>
      <c r="C246" s="258" t="s">
        <v>379</v>
      </c>
      <c r="D246" s="258" t="s">
        <v>315</v>
      </c>
      <c r="E246" s="259" t="s">
        <v>380</v>
      </c>
      <c r="F246" s="260" t="s">
        <v>381</v>
      </c>
      <c r="G246" s="261" t="s">
        <v>140</v>
      </c>
      <c r="H246" s="262">
        <v>2</v>
      </c>
      <c r="I246" s="263"/>
      <c r="J246" s="264">
        <f>ROUND(I246*H246,2)</f>
        <v>0</v>
      </c>
      <c r="K246" s="260" t="s">
        <v>141</v>
      </c>
      <c r="L246" s="265"/>
      <c r="M246" s="266" t="s">
        <v>19</v>
      </c>
      <c r="N246" s="267" t="s">
        <v>43</v>
      </c>
      <c r="O246" s="86"/>
      <c r="P246" s="215">
        <f>O246*H246</f>
        <v>0</v>
      </c>
      <c r="Q246" s="215">
        <v>0.00014999999999999999</v>
      </c>
      <c r="R246" s="215">
        <f>Q246*H246</f>
        <v>0.00029999999999999997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318</v>
      </c>
      <c r="AT246" s="217" t="s">
        <v>315</v>
      </c>
      <c r="AU246" s="217" t="s">
        <v>82</v>
      </c>
      <c r="AY246" s="19" t="s">
        <v>134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230</v>
      </c>
      <c r="BM246" s="217" t="s">
        <v>382</v>
      </c>
    </row>
    <row r="247" s="2" customFormat="1">
      <c r="A247" s="40"/>
      <c r="B247" s="41"/>
      <c r="C247" s="42"/>
      <c r="D247" s="219" t="s">
        <v>144</v>
      </c>
      <c r="E247" s="42"/>
      <c r="F247" s="220" t="s">
        <v>381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144</v>
      </c>
      <c r="AU247" s="19" t="s">
        <v>82</v>
      </c>
    </row>
    <row r="248" s="2" customFormat="1" ht="21.75" customHeight="1">
      <c r="A248" s="40"/>
      <c r="B248" s="41"/>
      <c r="C248" s="206" t="s">
        <v>383</v>
      </c>
      <c r="D248" s="206" t="s">
        <v>137</v>
      </c>
      <c r="E248" s="207" t="s">
        <v>384</v>
      </c>
      <c r="F248" s="208" t="s">
        <v>385</v>
      </c>
      <c r="G248" s="209" t="s">
        <v>140</v>
      </c>
      <c r="H248" s="210">
        <v>2</v>
      </c>
      <c r="I248" s="211"/>
      <c r="J248" s="212">
        <f>ROUND(I248*H248,2)</f>
        <v>0</v>
      </c>
      <c r="K248" s="208" t="s">
        <v>141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230</v>
      </c>
      <c r="AT248" s="217" t="s">
        <v>137</v>
      </c>
      <c r="AU248" s="217" t="s">
        <v>82</v>
      </c>
      <c r="AY248" s="19" t="s">
        <v>134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80</v>
      </c>
      <c r="BK248" s="218">
        <f>ROUND(I248*H248,2)</f>
        <v>0</v>
      </c>
      <c r="BL248" s="19" t="s">
        <v>230</v>
      </c>
      <c r="BM248" s="217" t="s">
        <v>386</v>
      </c>
    </row>
    <row r="249" s="2" customFormat="1">
      <c r="A249" s="40"/>
      <c r="B249" s="41"/>
      <c r="C249" s="42"/>
      <c r="D249" s="219" t="s">
        <v>144</v>
      </c>
      <c r="E249" s="42"/>
      <c r="F249" s="220" t="s">
        <v>387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144</v>
      </c>
      <c r="AU249" s="19" t="s">
        <v>82</v>
      </c>
    </row>
    <row r="250" s="2" customFormat="1">
      <c r="A250" s="40"/>
      <c r="B250" s="41"/>
      <c r="C250" s="42"/>
      <c r="D250" s="224" t="s">
        <v>146</v>
      </c>
      <c r="E250" s="42"/>
      <c r="F250" s="225" t="s">
        <v>388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146</v>
      </c>
      <c r="AU250" s="19" t="s">
        <v>82</v>
      </c>
    </row>
    <row r="251" s="2" customFormat="1" ht="16.5" customHeight="1">
      <c r="A251" s="40"/>
      <c r="B251" s="41"/>
      <c r="C251" s="258" t="s">
        <v>389</v>
      </c>
      <c r="D251" s="258" t="s">
        <v>315</v>
      </c>
      <c r="E251" s="259" t="s">
        <v>390</v>
      </c>
      <c r="F251" s="260" t="s">
        <v>391</v>
      </c>
      <c r="G251" s="261" t="s">
        <v>140</v>
      </c>
      <c r="H251" s="262">
        <v>2</v>
      </c>
      <c r="I251" s="263"/>
      <c r="J251" s="264">
        <f>ROUND(I251*H251,2)</f>
        <v>0</v>
      </c>
      <c r="K251" s="260" t="s">
        <v>141</v>
      </c>
      <c r="L251" s="265"/>
      <c r="M251" s="266" t="s">
        <v>19</v>
      </c>
      <c r="N251" s="267" t="s">
        <v>43</v>
      </c>
      <c r="O251" s="86"/>
      <c r="P251" s="215">
        <f>O251*H251</f>
        <v>0</v>
      </c>
      <c r="Q251" s="215">
        <v>0.0022000000000000001</v>
      </c>
      <c r="R251" s="215">
        <f>Q251*H251</f>
        <v>0.0044000000000000003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318</v>
      </c>
      <c r="AT251" s="217" t="s">
        <v>315</v>
      </c>
      <c r="AU251" s="217" t="s">
        <v>82</v>
      </c>
      <c r="AY251" s="19" t="s">
        <v>134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230</v>
      </c>
      <c r="BM251" s="217" t="s">
        <v>392</v>
      </c>
    </row>
    <row r="252" s="2" customFormat="1">
      <c r="A252" s="40"/>
      <c r="B252" s="41"/>
      <c r="C252" s="42"/>
      <c r="D252" s="219" t="s">
        <v>144</v>
      </c>
      <c r="E252" s="42"/>
      <c r="F252" s="220" t="s">
        <v>391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144</v>
      </c>
      <c r="AU252" s="19" t="s">
        <v>82</v>
      </c>
    </row>
    <row r="253" s="2" customFormat="1" ht="24.15" customHeight="1">
      <c r="A253" s="40"/>
      <c r="B253" s="41"/>
      <c r="C253" s="258" t="s">
        <v>393</v>
      </c>
      <c r="D253" s="258" t="s">
        <v>315</v>
      </c>
      <c r="E253" s="259" t="s">
        <v>394</v>
      </c>
      <c r="F253" s="260" t="s">
        <v>395</v>
      </c>
      <c r="G253" s="261" t="s">
        <v>140</v>
      </c>
      <c r="H253" s="262">
        <v>2</v>
      </c>
      <c r="I253" s="263"/>
      <c r="J253" s="264">
        <f>ROUND(I253*H253,2)</f>
        <v>0</v>
      </c>
      <c r="K253" s="260" t="s">
        <v>141</v>
      </c>
      <c r="L253" s="265"/>
      <c r="M253" s="266" t="s">
        <v>19</v>
      </c>
      <c r="N253" s="267" t="s">
        <v>43</v>
      </c>
      <c r="O253" s="86"/>
      <c r="P253" s="215">
        <f>O253*H253</f>
        <v>0</v>
      </c>
      <c r="Q253" s="215">
        <v>0.0022000000000000001</v>
      </c>
      <c r="R253" s="215">
        <f>Q253*H253</f>
        <v>0.0044000000000000003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318</v>
      </c>
      <c r="AT253" s="217" t="s">
        <v>315</v>
      </c>
      <c r="AU253" s="217" t="s">
        <v>82</v>
      </c>
      <c r="AY253" s="19" t="s">
        <v>134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230</v>
      </c>
      <c r="BM253" s="217" t="s">
        <v>396</v>
      </c>
    </row>
    <row r="254" s="2" customFormat="1">
      <c r="A254" s="40"/>
      <c r="B254" s="41"/>
      <c r="C254" s="42"/>
      <c r="D254" s="219" t="s">
        <v>144</v>
      </c>
      <c r="E254" s="42"/>
      <c r="F254" s="220" t="s">
        <v>395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144</v>
      </c>
      <c r="AU254" s="19" t="s">
        <v>82</v>
      </c>
    </row>
    <row r="255" s="2" customFormat="1" ht="21.75" customHeight="1">
      <c r="A255" s="40"/>
      <c r="B255" s="41"/>
      <c r="C255" s="206" t="s">
        <v>397</v>
      </c>
      <c r="D255" s="206" t="s">
        <v>137</v>
      </c>
      <c r="E255" s="207" t="s">
        <v>398</v>
      </c>
      <c r="F255" s="208" t="s">
        <v>399</v>
      </c>
      <c r="G255" s="209" t="s">
        <v>140</v>
      </c>
      <c r="H255" s="210">
        <v>2</v>
      </c>
      <c r="I255" s="211"/>
      <c r="J255" s="212">
        <f>ROUND(I255*H255,2)</f>
        <v>0</v>
      </c>
      <c r="K255" s="208" t="s">
        <v>141</v>
      </c>
      <c r="L255" s="46"/>
      <c r="M255" s="213" t="s">
        <v>19</v>
      </c>
      <c r="N255" s="214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230</v>
      </c>
      <c r="AT255" s="217" t="s">
        <v>137</v>
      </c>
      <c r="AU255" s="217" t="s">
        <v>82</v>
      </c>
      <c r="AY255" s="19" t="s">
        <v>134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230</v>
      </c>
      <c r="BM255" s="217" t="s">
        <v>400</v>
      </c>
    </row>
    <row r="256" s="2" customFormat="1">
      <c r="A256" s="40"/>
      <c r="B256" s="41"/>
      <c r="C256" s="42"/>
      <c r="D256" s="219" t="s">
        <v>144</v>
      </c>
      <c r="E256" s="42"/>
      <c r="F256" s="220" t="s">
        <v>401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144</v>
      </c>
      <c r="AU256" s="19" t="s">
        <v>82</v>
      </c>
    </row>
    <row r="257" s="2" customFormat="1">
      <c r="A257" s="40"/>
      <c r="B257" s="41"/>
      <c r="C257" s="42"/>
      <c r="D257" s="224" t="s">
        <v>146</v>
      </c>
      <c r="E257" s="42"/>
      <c r="F257" s="225" t="s">
        <v>402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146</v>
      </c>
      <c r="AU257" s="19" t="s">
        <v>82</v>
      </c>
    </row>
    <row r="258" s="2" customFormat="1" ht="16.5" customHeight="1">
      <c r="A258" s="40"/>
      <c r="B258" s="41"/>
      <c r="C258" s="258" t="s">
        <v>403</v>
      </c>
      <c r="D258" s="258" t="s">
        <v>315</v>
      </c>
      <c r="E258" s="259" t="s">
        <v>404</v>
      </c>
      <c r="F258" s="260" t="s">
        <v>405</v>
      </c>
      <c r="G258" s="261" t="s">
        <v>140</v>
      </c>
      <c r="H258" s="262">
        <v>2</v>
      </c>
      <c r="I258" s="263"/>
      <c r="J258" s="264">
        <f>ROUND(I258*H258,2)</f>
        <v>0</v>
      </c>
      <c r="K258" s="260" t="s">
        <v>141</v>
      </c>
      <c r="L258" s="265"/>
      <c r="M258" s="266" t="s">
        <v>19</v>
      </c>
      <c r="N258" s="267" t="s">
        <v>43</v>
      </c>
      <c r="O258" s="86"/>
      <c r="P258" s="215">
        <f>O258*H258</f>
        <v>0</v>
      </c>
      <c r="Q258" s="215">
        <v>0.00014999999999999999</v>
      </c>
      <c r="R258" s="215">
        <f>Q258*H258</f>
        <v>0.00029999999999999997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318</v>
      </c>
      <c r="AT258" s="217" t="s">
        <v>315</v>
      </c>
      <c r="AU258" s="217" t="s">
        <v>82</v>
      </c>
      <c r="AY258" s="19" t="s">
        <v>134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230</v>
      </c>
      <c r="BM258" s="217" t="s">
        <v>406</v>
      </c>
    </row>
    <row r="259" s="2" customFormat="1">
      <c r="A259" s="40"/>
      <c r="B259" s="41"/>
      <c r="C259" s="42"/>
      <c r="D259" s="219" t="s">
        <v>144</v>
      </c>
      <c r="E259" s="42"/>
      <c r="F259" s="220" t="s">
        <v>405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144</v>
      </c>
      <c r="AU259" s="19" t="s">
        <v>82</v>
      </c>
    </row>
    <row r="260" s="2" customFormat="1" ht="24.15" customHeight="1">
      <c r="A260" s="40"/>
      <c r="B260" s="41"/>
      <c r="C260" s="206" t="s">
        <v>407</v>
      </c>
      <c r="D260" s="206" t="s">
        <v>137</v>
      </c>
      <c r="E260" s="207" t="s">
        <v>408</v>
      </c>
      <c r="F260" s="208" t="s">
        <v>409</v>
      </c>
      <c r="G260" s="209" t="s">
        <v>140</v>
      </c>
      <c r="H260" s="210">
        <v>2</v>
      </c>
      <c r="I260" s="211"/>
      <c r="J260" s="212">
        <f>ROUND(I260*H260,2)</f>
        <v>0</v>
      </c>
      <c r="K260" s="208" t="s">
        <v>141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0.00046000000000000001</v>
      </c>
      <c r="R260" s="215">
        <f>Q260*H260</f>
        <v>0.00092000000000000003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230</v>
      </c>
      <c r="AT260" s="217" t="s">
        <v>137</v>
      </c>
      <c r="AU260" s="217" t="s">
        <v>82</v>
      </c>
      <c r="AY260" s="19" t="s">
        <v>134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230</v>
      </c>
      <c r="BM260" s="217" t="s">
        <v>410</v>
      </c>
    </row>
    <row r="261" s="2" customFormat="1">
      <c r="A261" s="40"/>
      <c r="B261" s="41"/>
      <c r="C261" s="42"/>
      <c r="D261" s="219" t="s">
        <v>144</v>
      </c>
      <c r="E261" s="42"/>
      <c r="F261" s="220" t="s">
        <v>411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144</v>
      </c>
      <c r="AU261" s="19" t="s">
        <v>82</v>
      </c>
    </row>
    <row r="262" s="2" customFormat="1">
      <c r="A262" s="40"/>
      <c r="B262" s="41"/>
      <c r="C262" s="42"/>
      <c r="D262" s="224" t="s">
        <v>146</v>
      </c>
      <c r="E262" s="42"/>
      <c r="F262" s="225" t="s">
        <v>412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146</v>
      </c>
      <c r="AU262" s="19" t="s">
        <v>82</v>
      </c>
    </row>
    <row r="263" s="2" customFormat="1" ht="37.8" customHeight="1">
      <c r="A263" s="40"/>
      <c r="B263" s="41"/>
      <c r="C263" s="258" t="s">
        <v>413</v>
      </c>
      <c r="D263" s="258" t="s">
        <v>315</v>
      </c>
      <c r="E263" s="259" t="s">
        <v>414</v>
      </c>
      <c r="F263" s="260" t="s">
        <v>415</v>
      </c>
      <c r="G263" s="261" t="s">
        <v>140</v>
      </c>
      <c r="H263" s="262">
        <v>2</v>
      </c>
      <c r="I263" s="263"/>
      <c r="J263" s="264">
        <f>ROUND(I263*H263,2)</f>
        <v>0</v>
      </c>
      <c r="K263" s="260" t="s">
        <v>141</v>
      </c>
      <c r="L263" s="265"/>
      <c r="M263" s="266" t="s">
        <v>19</v>
      </c>
      <c r="N263" s="267" t="s">
        <v>43</v>
      </c>
      <c r="O263" s="86"/>
      <c r="P263" s="215">
        <f>O263*H263</f>
        <v>0</v>
      </c>
      <c r="Q263" s="215">
        <v>0.025999999999999999</v>
      </c>
      <c r="R263" s="215">
        <f>Q263*H263</f>
        <v>0.051999999999999998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318</v>
      </c>
      <c r="AT263" s="217" t="s">
        <v>315</v>
      </c>
      <c r="AU263" s="217" t="s">
        <v>82</v>
      </c>
      <c r="AY263" s="19" t="s">
        <v>134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230</v>
      </c>
      <c r="BM263" s="217" t="s">
        <v>416</v>
      </c>
    </row>
    <row r="264" s="2" customFormat="1">
      <c r="A264" s="40"/>
      <c r="B264" s="41"/>
      <c r="C264" s="42"/>
      <c r="D264" s="219" t="s">
        <v>144</v>
      </c>
      <c r="E264" s="42"/>
      <c r="F264" s="220" t="s">
        <v>415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144</v>
      </c>
      <c r="AU264" s="19" t="s">
        <v>82</v>
      </c>
    </row>
    <row r="265" s="2" customFormat="1" ht="24.15" customHeight="1">
      <c r="A265" s="40"/>
      <c r="B265" s="41"/>
      <c r="C265" s="206" t="s">
        <v>417</v>
      </c>
      <c r="D265" s="206" t="s">
        <v>137</v>
      </c>
      <c r="E265" s="207" t="s">
        <v>418</v>
      </c>
      <c r="F265" s="208" t="s">
        <v>419</v>
      </c>
      <c r="G265" s="209" t="s">
        <v>339</v>
      </c>
      <c r="H265" s="268"/>
      <c r="I265" s="211"/>
      <c r="J265" s="212">
        <f>ROUND(I265*H265,2)</f>
        <v>0</v>
      </c>
      <c r="K265" s="208" t="s">
        <v>141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230</v>
      </c>
      <c r="AT265" s="217" t="s">
        <v>137</v>
      </c>
      <c r="AU265" s="217" t="s">
        <v>82</v>
      </c>
      <c r="AY265" s="19" t="s">
        <v>134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230</v>
      </c>
      <c r="BM265" s="217" t="s">
        <v>420</v>
      </c>
    </row>
    <row r="266" s="2" customFormat="1">
      <c r="A266" s="40"/>
      <c r="B266" s="41"/>
      <c r="C266" s="42"/>
      <c r="D266" s="219" t="s">
        <v>144</v>
      </c>
      <c r="E266" s="42"/>
      <c r="F266" s="220" t="s">
        <v>421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144</v>
      </c>
      <c r="AU266" s="19" t="s">
        <v>82</v>
      </c>
    </row>
    <row r="267" s="2" customFormat="1">
      <c r="A267" s="40"/>
      <c r="B267" s="41"/>
      <c r="C267" s="42"/>
      <c r="D267" s="224" t="s">
        <v>146</v>
      </c>
      <c r="E267" s="42"/>
      <c r="F267" s="225" t="s">
        <v>422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146</v>
      </c>
      <c r="AU267" s="19" t="s">
        <v>82</v>
      </c>
    </row>
    <row r="268" s="12" customFormat="1" ht="22.8" customHeight="1">
      <c r="A268" s="12"/>
      <c r="B268" s="190"/>
      <c r="C268" s="191"/>
      <c r="D268" s="192" t="s">
        <v>71</v>
      </c>
      <c r="E268" s="204" t="s">
        <v>423</v>
      </c>
      <c r="F268" s="204" t="s">
        <v>424</v>
      </c>
      <c r="G268" s="191"/>
      <c r="H268" s="191"/>
      <c r="I268" s="194"/>
      <c r="J268" s="205">
        <f>BK268</f>
        <v>0</v>
      </c>
      <c r="K268" s="191"/>
      <c r="L268" s="196"/>
      <c r="M268" s="197"/>
      <c r="N268" s="198"/>
      <c r="O268" s="198"/>
      <c r="P268" s="199">
        <f>SUM(P269:P310)</f>
        <v>0</v>
      </c>
      <c r="Q268" s="198"/>
      <c r="R268" s="199">
        <f>SUM(R269:R310)</f>
        <v>3.0187713</v>
      </c>
      <c r="S268" s="198"/>
      <c r="T268" s="200">
        <f>SUM(T269:T310)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1" t="s">
        <v>82</v>
      </c>
      <c r="AT268" s="202" t="s">
        <v>71</v>
      </c>
      <c r="AU268" s="202" t="s">
        <v>80</v>
      </c>
      <c r="AY268" s="201" t="s">
        <v>134</v>
      </c>
      <c r="BK268" s="203">
        <f>SUM(BK269:BK310)</f>
        <v>0</v>
      </c>
    </row>
    <row r="269" s="2" customFormat="1" ht="16.5" customHeight="1">
      <c r="A269" s="40"/>
      <c r="B269" s="41"/>
      <c r="C269" s="206" t="s">
        <v>425</v>
      </c>
      <c r="D269" s="206" t="s">
        <v>137</v>
      </c>
      <c r="E269" s="207" t="s">
        <v>426</v>
      </c>
      <c r="F269" s="208" t="s">
        <v>427</v>
      </c>
      <c r="G269" s="209" t="s">
        <v>150</v>
      </c>
      <c r="H269" s="210">
        <v>52.5</v>
      </c>
      <c r="I269" s="211"/>
      <c r="J269" s="212">
        <f>ROUND(I269*H269,2)</f>
        <v>0</v>
      </c>
      <c r="K269" s="208" t="s">
        <v>141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230</v>
      </c>
      <c r="AT269" s="217" t="s">
        <v>137</v>
      </c>
      <c r="AU269" s="217" t="s">
        <v>82</v>
      </c>
      <c r="AY269" s="19" t="s">
        <v>134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230</v>
      </c>
      <c r="BM269" s="217" t="s">
        <v>428</v>
      </c>
    </row>
    <row r="270" s="2" customFormat="1">
      <c r="A270" s="40"/>
      <c r="B270" s="41"/>
      <c r="C270" s="42"/>
      <c r="D270" s="219" t="s">
        <v>144</v>
      </c>
      <c r="E270" s="42"/>
      <c r="F270" s="220" t="s">
        <v>429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144</v>
      </c>
      <c r="AU270" s="19" t="s">
        <v>82</v>
      </c>
    </row>
    <row r="271" s="2" customFormat="1">
      <c r="A271" s="40"/>
      <c r="B271" s="41"/>
      <c r="C271" s="42"/>
      <c r="D271" s="224" t="s">
        <v>146</v>
      </c>
      <c r="E271" s="42"/>
      <c r="F271" s="225" t="s">
        <v>430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146</v>
      </c>
      <c r="AU271" s="19" t="s">
        <v>82</v>
      </c>
    </row>
    <row r="272" s="13" customFormat="1">
      <c r="A272" s="13"/>
      <c r="B272" s="226"/>
      <c r="C272" s="227"/>
      <c r="D272" s="219" t="s">
        <v>154</v>
      </c>
      <c r="E272" s="228" t="s">
        <v>19</v>
      </c>
      <c r="F272" s="229" t="s">
        <v>431</v>
      </c>
      <c r="G272" s="227"/>
      <c r="H272" s="230">
        <v>52.5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154</v>
      </c>
      <c r="AU272" s="236" t="s">
        <v>82</v>
      </c>
      <c r="AV272" s="13" t="s">
        <v>82</v>
      </c>
      <c r="AW272" s="13" t="s">
        <v>33</v>
      </c>
      <c r="AX272" s="13" t="s">
        <v>72</v>
      </c>
      <c r="AY272" s="236" t="s">
        <v>134</v>
      </c>
    </row>
    <row r="273" s="14" customFormat="1">
      <c r="A273" s="14"/>
      <c r="B273" s="237"/>
      <c r="C273" s="238"/>
      <c r="D273" s="219" t="s">
        <v>154</v>
      </c>
      <c r="E273" s="239" t="s">
        <v>19</v>
      </c>
      <c r="F273" s="240" t="s">
        <v>156</v>
      </c>
      <c r="G273" s="238"/>
      <c r="H273" s="241">
        <v>52.5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154</v>
      </c>
      <c r="AU273" s="247" t="s">
        <v>82</v>
      </c>
      <c r="AV273" s="14" t="s">
        <v>142</v>
      </c>
      <c r="AW273" s="14" t="s">
        <v>33</v>
      </c>
      <c r="AX273" s="14" t="s">
        <v>80</v>
      </c>
      <c r="AY273" s="247" t="s">
        <v>134</v>
      </c>
    </row>
    <row r="274" s="2" customFormat="1" ht="16.5" customHeight="1">
      <c r="A274" s="40"/>
      <c r="B274" s="41"/>
      <c r="C274" s="206" t="s">
        <v>432</v>
      </c>
      <c r="D274" s="206" t="s">
        <v>137</v>
      </c>
      <c r="E274" s="207" t="s">
        <v>433</v>
      </c>
      <c r="F274" s="208" t="s">
        <v>434</v>
      </c>
      <c r="G274" s="209" t="s">
        <v>150</v>
      </c>
      <c r="H274" s="210">
        <v>55.838999999999999</v>
      </c>
      <c r="I274" s="211"/>
      <c r="J274" s="212">
        <f>ROUND(I274*H274,2)</f>
        <v>0</v>
      </c>
      <c r="K274" s="208" t="s">
        <v>141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0.00029999999999999997</v>
      </c>
      <c r="R274" s="215">
        <f>Q274*H274</f>
        <v>0.016751699999999998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230</v>
      </c>
      <c r="AT274" s="217" t="s">
        <v>137</v>
      </c>
      <c r="AU274" s="217" t="s">
        <v>82</v>
      </c>
      <c r="AY274" s="19" t="s">
        <v>134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230</v>
      </c>
      <c r="BM274" s="217" t="s">
        <v>435</v>
      </c>
    </row>
    <row r="275" s="2" customFormat="1">
      <c r="A275" s="40"/>
      <c r="B275" s="41"/>
      <c r="C275" s="42"/>
      <c r="D275" s="219" t="s">
        <v>144</v>
      </c>
      <c r="E275" s="42"/>
      <c r="F275" s="220" t="s">
        <v>436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144</v>
      </c>
      <c r="AU275" s="19" t="s">
        <v>82</v>
      </c>
    </row>
    <row r="276" s="2" customFormat="1">
      <c r="A276" s="40"/>
      <c r="B276" s="41"/>
      <c r="C276" s="42"/>
      <c r="D276" s="224" t="s">
        <v>146</v>
      </c>
      <c r="E276" s="42"/>
      <c r="F276" s="225" t="s">
        <v>437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146</v>
      </c>
      <c r="AU276" s="19" t="s">
        <v>82</v>
      </c>
    </row>
    <row r="277" s="13" customFormat="1">
      <c r="A277" s="13"/>
      <c r="B277" s="226"/>
      <c r="C277" s="227"/>
      <c r="D277" s="219" t="s">
        <v>154</v>
      </c>
      <c r="E277" s="228" t="s">
        <v>19</v>
      </c>
      <c r="F277" s="229" t="s">
        <v>431</v>
      </c>
      <c r="G277" s="227"/>
      <c r="H277" s="230">
        <v>52.5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154</v>
      </c>
      <c r="AU277" s="236" t="s">
        <v>82</v>
      </c>
      <c r="AV277" s="13" t="s">
        <v>82</v>
      </c>
      <c r="AW277" s="13" t="s">
        <v>33</v>
      </c>
      <c r="AX277" s="13" t="s">
        <v>72</v>
      </c>
      <c r="AY277" s="236" t="s">
        <v>134</v>
      </c>
    </row>
    <row r="278" s="13" customFormat="1">
      <c r="A278" s="13"/>
      <c r="B278" s="226"/>
      <c r="C278" s="227"/>
      <c r="D278" s="219" t="s">
        <v>154</v>
      </c>
      <c r="E278" s="228" t="s">
        <v>19</v>
      </c>
      <c r="F278" s="229" t="s">
        <v>438</v>
      </c>
      <c r="G278" s="227"/>
      <c r="H278" s="230">
        <v>3.5699999999999998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154</v>
      </c>
      <c r="AU278" s="236" t="s">
        <v>82</v>
      </c>
      <c r="AV278" s="13" t="s">
        <v>82</v>
      </c>
      <c r="AW278" s="13" t="s">
        <v>33</v>
      </c>
      <c r="AX278" s="13" t="s">
        <v>72</v>
      </c>
      <c r="AY278" s="236" t="s">
        <v>134</v>
      </c>
    </row>
    <row r="279" s="13" customFormat="1">
      <c r="A279" s="13"/>
      <c r="B279" s="226"/>
      <c r="C279" s="227"/>
      <c r="D279" s="219" t="s">
        <v>154</v>
      </c>
      <c r="E279" s="228" t="s">
        <v>19</v>
      </c>
      <c r="F279" s="229" t="s">
        <v>439</v>
      </c>
      <c r="G279" s="227"/>
      <c r="H279" s="230">
        <v>-0.23100000000000001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154</v>
      </c>
      <c r="AU279" s="236" t="s">
        <v>82</v>
      </c>
      <c r="AV279" s="13" t="s">
        <v>82</v>
      </c>
      <c r="AW279" s="13" t="s">
        <v>33</v>
      </c>
      <c r="AX279" s="13" t="s">
        <v>72</v>
      </c>
      <c r="AY279" s="236" t="s">
        <v>134</v>
      </c>
    </row>
    <row r="280" s="14" customFormat="1">
      <c r="A280" s="14"/>
      <c r="B280" s="237"/>
      <c r="C280" s="238"/>
      <c r="D280" s="219" t="s">
        <v>154</v>
      </c>
      <c r="E280" s="239" t="s">
        <v>19</v>
      </c>
      <c r="F280" s="240" t="s">
        <v>156</v>
      </c>
      <c r="G280" s="238"/>
      <c r="H280" s="241">
        <v>55.838999999999999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154</v>
      </c>
      <c r="AU280" s="247" t="s">
        <v>82</v>
      </c>
      <c r="AV280" s="14" t="s">
        <v>142</v>
      </c>
      <c r="AW280" s="14" t="s">
        <v>33</v>
      </c>
      <c r="AX280" s="14" t="s">
        <v>80</v>
      </c>
      <c r="AY280" s="247" t="s">
        <v>134</v>
      </c>
    </row>
    <row r="281" s="2" customFormat="1" ht="24.15" customHeight="1">
      <c r="A281" s="40"/>
      <c r="B281" s="41"/>
      <c r="C281" s="206" t="s">
        <v>440</v>
      </c>
      <c r="D281" s="206" t="s">
        <v>137</v>
      </c>
      <c r="E281" s="207" t="s">
        <v>441</v>
      </c>
      <c r="F281" s="208" t="s">
        <v>442</v>
      </c>
      <c r="G281" s="209" t="s">
        <v>150</v>
      </c>
      <c r="H281" s="210">
        <v>52.5</v>
      </c>
      <c r="I281" s="211"/>
      <c r="J281" s="212">
        <f>ROUND(I281*H281,2)</f>
        <v>0</v>
      </c>
      <c r="K281" s="208" t="s">
        <v>141</v>
      </c>
      <c r="L281" s="46"/>
      <c r="M281" s="213" t="s">
        <v>19</v>
      </c>
      <c r="N281" s="214" t="s">
        <v>43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230</v>
      </c>
      <c r="AT281" s="217" t="s">
        <v>137</v>
      </c>
      <c r="AU281" s="217" t="s">
        <v>82</v>
      </c>
      <c r="AY281" s="19" t="s">
        <v>134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80</v>
      </c>
      <c r="BK281" s="218">
        <f>ROUND(I281*H281,2)</f>
        <v>0</v>
      </c>
      <c r="BL281" s="19" t="s">
        <v>230</v>
      </c>
      <c r="BM281" s="217" t="s">
        <v>443</v>
      </c>
    </row>
    <row r="282" s="2" customFormat="1">
      <c r="A282" s="40"/>
      <c r="B282" s="41"/>
      <c r="C282" s="42"/>
      <c r="D282" s="219" t="s">
        <v>144</v>
      </c>
      <c r="E282" s="42"/>
      <c r="F282" s="220" t="s">
        <v>444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144</v>
      </c>
      <c r="AU282" s="19" t="s">
        <v>82</v>
      </c>
    </row>
    <row r="283" s="2" customFormat="1">
      <c r="A283" s="40"/>
      <c r="B283" s="41"/>
      <c r="C283" s="42"/>
      <c r="D283" s="224" t="s">
        <v>146</v>
      </c>
      <c r="E283" s="42"/>
      <c r="F283" s="225" t="s">
        <v>445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146</v>
      </c>
      <c r="AU283" s="19" t="s">
        <v>82</v>
      </c>
    </row>
    <row r="284" s="2" customFormat="1" ht="24.15" customHeight="1">
      <c r="A284" s="40"/>
      <c r="B284" s="41"/>
      <c r="C284" s="206" t="s">
        <v>446</v>
      </c>
      <c r="D284" s="206" t="s">
        <v>137</v>
      </c>
      <c r="E284" s="207" t="s">
        <v>447</v>
      </c>
      <c r="F284" s="208" t="s">
        <v>448</v>
      </c>
      <c r="G284" s="209" t="s">
        <v>150</v>
      </c>
      <c r="H284" s="210">
        <v>52.5</v>
      </c>
      <c r="I284" s="211"/>
      <c r="J284" s="212">
        <f>ROUND(I284*H284,2)</f>
        <v>0</v>
      </c>
      <c r="K284" s="208" t="s">
        <v>141</v>
      </c>
      <c r="L284" s="46"/>
      <c r="M284" s="213" t="s">
        <v>19</v>
      </c>
      <c r="N284" s="214" t="s">
        <v>43</v>
      </c>
      <c r="O284" s="86"/>
      <c r="P284" s="215">
        <f>O284*H284</f>
        <v>0</v>
      </c>
      <c r="Q284" s="215">
        <v>0.020400000000000001</v>
      </c>
      <c r="R284" s="215">
        <f>Q284*H284</f>
        <v>1.0710000000000002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230</v>
      </c>
      <c r="AT284" s="217" t="s">
        <v>137</v>
      </c>
      <c r="AU284" s="217" t="s">
        <v>82</v>
      </c>
      <c r="AY284" s="19" t="s">
        <v>134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80</v>
      </c>
      <c r="BK284" s="218">
        <f>ROUND(I284*H284,2)</f>
        <v>0</v>
      </c>
      <c r="BL284" s="19" t="s">
        <v>230</v>
      </c>
      <c r="BM284" s="217" t="s">
        <v>449</v>
      </c>
    </row>
    <row r="285" s="2" customFormat="1">
      <c r="A285" s="40"/>
      <c r="B285" s="41"/>
      <c r="C285" s="42"/>
      <c r="D285" s="219" t="s">
        <v>144</v>
      </c>
      <c r="E285" s="42"/>
      <c r="F285" s="220" t="s">
        <v>450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144</v>
      </c>
      <c r="AU285" s="19" t="s">
        <v>82</v>
      </c>
    </row>
    <row r="286" s="2" customFormat="1">
      <c r="A286" s="40"/>
      <c r="B286" s="41"/>
      <c r="C286" s="42"/>
      <c r="D286" s="224" t="s">
        <v>146</v>
      </c>
      <c r="E286" s="42"/>
      <c r="F286" s="225" t="s">
        <v>451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146</v>
      </c>
      <c r="AU286" s="19" t="s">
        <v>82</v>
      </c>
    </row>
    <row r="287" s="2" customFormat="1" ht="33" customHeight="1">
      <c r="A287" s="40"/>
      <c r="B287" s="41"/>
      <c r="C287" s="206" t="s">
        <v>452</v>
      </c>
      <c r="D287" s="206" t="s">
        <v>137</v>
      </c>
      <c r="E287" s="207" t="s">
        <v>453</v>
      </c>
      <c r="F287" s="208" t="s">
        <v>454</v>
      </c>
      <c r="G287" s="209" t="s">
        <v>245</v>
      </c>
      <c r="H287" s="210">
        <v>47.700000000000003</v>
      </c>
      <c r="I287" s="211"/>
      <c r="J287" s="212">
        <f>ROUND(I287*H287,2)</f>
        <v>0</v>
      </c>
      <c r="K287" s="208" t="s">
        <v>141</v>
      </c>
      <c r="L287" s="46"/>
      <c r="M287" s="213" t="s">
        <v>19</v>
      </c>
      <c r="N287" s="214" t="s">
        <v>43</v>
      </c>
      <c r="O287" s="86"/>
      <c r="P287" s="215">
        <f>O287*H287</f>
        <v>0</v>
      </c>
      <c r="Q287" s="215">
        <v>0.00042999999999999999</v>
      </c>
      <c r="R287" s="215">
        <f>Q287*H287</f>
        <v>0.020511000000000001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230</v>
      </c>
      <c r="AT287" s="217" t="s">
        <v>137</v>
      </c>
      <c r="AU287" s="217" t="s">
        <v>82</v>
      </c>
      <c r="AY287" s="19" t="s">
        <v>134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80</v>
      </c>
      <c r="BK287" s="218">
        <f>ROUND(I287*H287,2)</f>
        <v>0</v>
      </c>
      <c r="BL287" s="19" t="s">
        <v>230</v>
      </c>
      <c r="BM287" s="217" t="s">
        <v>455</v>
      </c>
    </row>
    <row r="288" s="2" customFormat="1">
      <c r="A288" s="40"/>
      <c r="B288" s="41"/>
      <c r="C288" s="42"/>
      <c r="D288" s="219" t="s">
        <v>144</v>
      </c>
      <c r="E288" s="42"/>
      <c r="F288" s="220" t="s">
        <v>456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144</v>
      </c>
      <c r="AU288" s="19" t="s">
        <v>82</v>
      </c>
    </row>
    <row r="289" s="2" customFormat="1">
      <c r="A289" s="40"/>
      <c r="B289" s="41"/>
      <c r="C289" s="42"/>
      <c r="D289" s="224" t="s">
        <v>146</v>
      </c>
      <c r="E289" s="42"/>
      <c r="F289" s="225" t="s">
        <v>457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146</v>
      </c>
      <c r="AU289" s="19" t="s">
        <v>82</v>
      </c>
    </row>
    <row r="290" s="13" customFormat="1">
      <c r="A290" s="13"/>
      <c r="B290" s="226"/>
      <c r="C290" s="227"/>
      <c r="D290" s="219" t="s">
        <v>154</v>
      </c>
      <c r="E290" s="228" t="s">
        <v>19</v>
      </c>
      <c r="F290" s="229" t="s">
        <v>335</v>
      </c>
      <c r="G290" s="227"/>
      <c r="H290" s="230">
        <v>51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154</v>
      </c>
      <c r="AU290" s="236" t="s">
        <v>82</v>
      </c>
      <c r="AV290" s="13" t="s">
        <v>82</v>
      </c>
      <c r="AW290" s="13" t="s">
        <v>33</v>
      </c>
      <c r="AX290" s="13" t="s">
        <v>72</v>
      </c>
      <c r="AY290" s="236" t="s">
        <v>134</v>
      </c>
    </row>
    <row r="291" s="13" customFormat="1">
      <c r="A291" s="13"/>
      <c r="B291" s="226"/>
      <c r="C291" s="227"/>
      <c r="D291" s="219" t="s">
        <v>154</v>
      </c>
      <c r="E291" s="228" t="s">
        <v>19</v>
      </c>
      <c r="F291" s="229" t="s">
        <v>458</v>
      </c>
      <c r="G291" s="227"/>
      <c r="H291" s="230">
        <v>-3.2999999999999998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154</v>
      </c>
      <c r="AU291" s="236" t="s">
        <v>82</v>
      </c>
      <c r="AV291" s="13" t="s">
        <v>82</v>
      </c>
      <c r="AW291" s="13" t="s">
        <v>33</v>
      </c>
      <c r="AX291" s="13" t="s">
        <v>72</v>
      </c>
      <c r="AY291" s="236" t="s">
        <v>134</v>
      </c>
    </row>
    <row r="292" s="14" customFormat="1">
      <c r="A292" s="14"/>
      <c r="B292" s="237"/>
      <c r="C292" s="238"/>
      <c r="D292" s="219" t="s">
        <v>154</v>
      </c>
      <c r="E292" s="239" t="s">
        <v>19</v>
      </c>
      <c r="F292" s="240" t="s">
        <v>156</v>
      </c>
      <c r="G292" s="238"/>
      <c r="H292" s="241">
        <v>47.700000000000003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154</v>
      </c>
      <c r="AU292" s="247" t="s">
        <v>82</v>
      </c>
      <c r="AV292" s="14" t="s">
        <v>142</v>
      </c>
      <c r="AW292" s="14" t="s">
        <v>33</v>
      </c>
      <c r="AX292" s="14" t="s">
        <v>80</v>
      </c>
      <c r="AY292" s="247" t="s">
        <v>134</v>
      </c>
    </row>
    <row r="293" s="2" customFormat="1" ht="24.15" customHeight="1">
      <c r="A293" s="40"/>
      <c r="B293" s="41"/>
      <c r="C293" s="258" t="s">
        <v>459</v>
      </c>
      <c r="D293" s="258" t="s">
        <v>315</v>
      </c>
      <c r="E293" s="259" t="s">
        <v>460</v>
      </c>
      <c r="F293" s="260" t="s">
        <v>461</v>
      </c>
      <c r="G293" s="261" t="s">
        <v>245</v>
      </c>
      <c r="H293" s="262">
        <v>52.469999999999999</v>
      </c>
      <c r="I293" s="263"/>
      <c r="J293" s="264">
        <f>ROUND(I293*H293,2)</f>
        <v>0</v>
      </c>
      <c r="K293" s="260" t="s">
        <v>141</v>
      </c>
      <c r="L293" s="265"/>
      <c r="M293" s="266" t="s">
        <v>19</v>
      </c>
      <c r="N293" s="267" t="s">
        <v>43</v>
      </c>
      <c r="O293" s="86"/>
      <c r="P293" s="215">
        <f>O293*H293</f>
        <v>0</v>
      </c>
      <c r="Q293" s="215">
        <v>0.00198</v>
      </c>
      <c r="R293" s="215">
        <f>Q293*H293</f>
        <v>0.1038906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318</v>
      </c>
      <c r="AT293" s="217" t="s">
        <v>315</v>
      </c>
      <c r="AU293" s="217" t="s">
        <v>82</v>
      </c>
      <c r="AY293" s="19" t="s">
        <v>134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230</v>
      </c>
      <c r="BM293" s="217" t="s">
        <v>462</v>
      </c>
    </row>
    <row r="294" s="2" customFormat="1">
      <c r="A294" s="40"/>
      <c r="B294" s="41"/>
      <c r="C294" s="42"/>
      <c r="D294" s="219" t="s">
        <v>144</v>
      </c>
      <c r="E294" s="42"/>
      <c r="F294" s="220" t="s">
        <v>461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144</v>
      </c>
      <c r="AU294" s="19" t="s">
        <v>82</v>
      </c>
    </row>
    <row r="295" s="13" customFormat="1">
      <c r="A295" s="13"/>
      <c r="B295" s="226"/>
      <c r="C295" s="227"/>
      <c r="D295" s="219" t="s">
        <v>154</v>
      </c>
      <c r="E295" s="228" t="s">
        <v>19</v>
      </c>
      <c r="F295" s="229" t="s">
        <v>463</v>
      </c>
      <c r="G295" s="227"/>
      <c r="H295" s="230">
        <v>47.700000000000003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154</v>
      </c>
      <c r="AU295" s="236" t="s">
        <v>82</v>
      </c>
      <c r="AV295" s="13" t="s">
        <v>82</v>
      </c>
      <c r="AW295" s="13" t="s">
        <v>33</v>
      </c>
      <c r="AX295" s="13" t="s">
        <v>80</v>
      </c>
      <c r="AY295" s="236" t="s">
        <v>134</v>
      </c>
    </row>
    <row r="296" s="13" customFormat="1">
      <c r="A296" s="13"/>
      <c r="B296" s="226"/>
      <c r="C296" s="227"/>
      <c r="D296" s="219" t="s">
        <v>154</v>
      </c>
      <c r="E296" s="227"/>
      <c r="F296" s="229" t="s">
        <v>464</v>
      </c>
      <c r="G296" s="227"/>
      <c r="H296" s="230">
        <v>52.469999999999999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154</v>
      </c>
      <c r="AU296" s="236" t="s">
        <v>82</v>
      </c>
      <c r="AV296" s="13" t="s">
        <v>82</v>
      </c>
      <c r="AW296" s="13" t="s">
        <v>4</v>
      </c>
      <c r="AX296" s="13" t="s">
        <v>80</v>
      </c>
      <c r="AY296" s="236" t="s">
        <v>134</v>
      </c>
    </row>
    <row r="297" s="2" customFormat="1" ht="33" customHeight="1">
      <c r="A297" s="40"/>
      <c r="B297" s="41"/>
      <c r="C297" s="206" t="s">
        <v>465</v>
      </c>
      <c r="D297" s="206" t="s">
        <v>137</v>
      </c>
      <c r="E297" s="207" t="s">
        <v>466</v>
      </c>
      <c r="F297" s="208" t="s">
        <v>467</v>
      </c>
      <c r="G297" s="209" t="s">
        <v>150</v>
      </c>
      <c r="H297" s="210">
        <v>52.5</v>
      </c>
      <c r="I297" s="211"/>
      <c r="J297" s="212">
        <f>ROUND(I297*H297,2)</f>
        <v>0</v>
      </c>
      <c r="K297" s="208" t="s">
        <v>141</v>
      </c>
      <c r="L297" s="46"/>
      <c r="M297" s="213" t="s">
        <v>19</v>
      </c>
      <c r="N297" s="214" t="s">
        <v>43</v>
      </c>
      <c r="O297" s="86"/>
      <c r="P297" s="215">
        <f>O297*H297</f>
        <v>0</v>
      </c>
      <c r="Q297" s="215">
        <v>0.0090299999999999998</v>
      </c>
      <c r="R297" s="215">
        <f>Q297*H297</f>
        <v>0.47407499999999997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230</v>
      </c>
      <c r="AT297" s="217" t="s">
        <v>137</v>
      </c>
      <c r="AU297" s="217" t="s">
        <v>82</v>
      </c>
      <c r="AY297" s="19" t="s">
        <v>134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80</v>
      </c>
      <c r="BK297" s="218">
        <f>ROUND(I297*H297,2)</f>
        <v>0</v>
      </c>
      <c r="BL297" s="19" t="s">
        <v>230</v>
      </c>
      <c r="BM297" s="217" t="s">
        <v>468</v>
      </c>
    </row>
    <row r="298" s="2" customFormat="1">
      <c r="A298" s="40"/>
      <c r="B298" s="41"/>
      <c r="C298" s="42"/>
      <c r="D298" s="219" t="s">
        <v>144</v>
      </c>
      <c r="E298" s="42"/>
      <c r="F298" s="220" t="s">
        <v>469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144</v>
      </c>
      <c r="AU298" s="19" t="s">
        <v>82</v>
      </c>
    </row>
    <row r="299" s="2" customFormat="1">
      <c r="A299" s="40"/>
      <c r="B299" s="41"/>
      <c r="C299" s="42"/>
      <c r="D299" s="224" t="s">
        <v>146</v>
      </c>
      <c r="E299" s="42"/>
      <c r="F299" s="225" t="s">
        <v>470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146</v>
      </c>
      <c r="AU299" s="19" t="s">
        <v>82</v>
      </c>
    </row>
    <row r="300" s="2" customFormat="1" ht="33" customHeight="1">
      <c r="A300" s="40"/>
      <c r="B300" s="41"/>
      <c r="C300" s="258" t="s">
        <v>471</v>
      </c>
      <c r="D300" s="258" t="s">
        <v>315</v>
      </c>
      <c r="E300" s="259" t="s">
        <v>472</v>
      </c>
      <c r="F300" s="260" t="s">
        <v>473</v>
      </c>
      <c r="G300" s="261" t="s">
        <v>150</v>
      </c>
      <c r="H300" s="262">
        <v>60.375</v>
      </c>
      <c r="I300" s="263"/>
      <c r="J300" s="264">
        <f>ROUND(I300*H300,2)</f>
        <v>0</v>
      </c>
      <c r="K300" s="260" t="s">
        <v>141</v>
      </c>
      <c r="L300" s="265"/>
      <c r="M300" s="266" t="s">
        <v>19</v>
      </c>
      <c r="N300" s="267" t="s">
        <v>43</v>
      </c>
      <c r="O300" s="86"/>
      <c r="P300" s="215">
        <f>O300*H300</f>
        <v>0</v>
      </c>
      <c r="Q300" s="215">
        <v>0.021999999999999999</v>
      </c>
      <c r="R300" s="215">
        <f>Q300*H300</f>
        <v>1.3282499999999999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318</v>
      </c>
      <c r="AT300" s="217" t="s">
        <v>315</v>
      </c>
      <c r="AU300" s="217" t="s">
        <v>82</v>
      </c>
      <c r="AY300" s="19" t="s">
        <v>134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230</v>
      </c>
      <c r="BM300" s="217" t="s">
        <v>474</v>
      </c>
    </row>
    <row r="301" s="2" customFormat="1">
      <c r="A301" s="40"/>
      <c r="B301" s="41"/>
      <c r="C301" s="42"/>
      <c r="D301" s="219" t="s">
        <v>144</v>
      </c>
      <c r="E301" s="42"/>
      <c r="F301" s="220" t="s">
        <v>473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144</v>
      </c>
      <c r="AU301" s="19" t="s">
        <v>82</v>
      </c>
    </row>
    <row r="302" s="13" customFormat="1">
      <c r="A302" s="13"/>
      <c r="B302" s="226"/>
      <c r="C302" s="227"/>
      <c r="D302" s="219" t="s">
        <v>154</v>
      </c>
      <c r="E302" s="228" t="s">
        <v>19</v>
      </c>
      <c r="F302" s="229" t="s">
        <v>475</v>
      </c>
      <c r="G302" s="227"/>
      <c r="H302" s="230">
        <v>52.5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154</v>
      </c>
      <c r="AU302" s="236" t="s">
        <v>82</v>
      </c>
      <c r="AV302" s="13" t="s">
        <v>82</v>
      </c>
      <c r="AW302" s="13" t="s">
        <v>33</v>
      </c>
      <c r="AX302" s="13" t="s">
        <v>80</v>
      </c>
      <c r="AY302" s="236" t="s">
        <v>134</v>
      </c>
    </row>
    <row r="303" s="13" customFormat="1">
      <c r="A303" s="13"/>
      <c r="B303" s="226"/>
      <c r="C303" s="227"/>
      <c r="D303" s="219" t="s">
        <v>154</v>
      </c>
      <c r="E303" s="227"/>
      <c r="F303" s="229" t="s">
        <v>476</v>
      </c>
      <c r="G303" s="227"/>
      <c r="H303" s="230">
        <v>60.375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154</v>
      </c>
      <c r="AU303" s="236" t="s">
        <v>82</v>
      </c>
      <c r="AV303" s="13" t="s">
        <v>82</v>
      </c>
      <c r="AW303" s="13" t="s">
        <v>4</v>
      </c>
      <c r="AX303" s="13" t="s">
        <v>80</v>
      </c>
      <c r="AY303" s="236" t="s">
        <v>134</v>
      </c>
    </row>
    <row r="304" s="2" customFormat="1" ht="16.5" customHeight="1">
      <c r="A304" s="40"/>
      <c r="B304" s="41"/>
      <c r="C304" s="206" t="s">
        <v>477</v>
      </c>
      <c r="D304" s="206" t="s">
        <v>137</v>
      </c>
      <c r="E304" s="207" t="s">
        <v>478</v>
      </c>
      <c r="F304" s="208" t="s">
        <v>479</v>
      </c>
      <c r="G304" s="209" t="s">
        <v>245</v>
      </c>
      <c r="H304" s="210">
        <v>47.700000000000003</v>
      </c>
      <c r="I304" s="211"/>
      <c r="J304" s="212">
        <f>ROUND(I304*H304,2)</f>
        <v>0</v>
      </c>
      <c r="K304" s="208" t="s">
        <v>141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9.0000000000000006E-05</v>
      </c>
      <c r="R304" s="215">
        <f>Q304*H304</f>
        <v>0.0042930000000000008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230</v>
      </c>
      <c r="AT304" s="217" t="s">
        <v>137</v>
      </c>
      <c r="AU304" s="217" t="s">
        <v>82</v>
      </c>
      <c r="AY304" s="19" t="s">
        <v>134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230</v>
      </c>
      <c r="BM304" s="217" t="s">
        <v>480</v>
      </c>
    </row>
    <row r="305" s="2" customFormat="1">
      <c r="A305" s="40"/>
      <c r="B305" s="41"/>
      <c r="C305" s="42"/>
      <c r="D305" s="219" t="s">
        <v>144</v>
      </c>
      <c r="E305" s="42"/>
      <c r="F305" s="220" t="s">
        <v>481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144</v>
      </c>
      <c r="AU305" s="19" t="s">
        <v>82</v>
      </c>
    </row>
    <row r="306" s="2" customFormat="1">
      <c r="A306" s="40"/>
      <c r="B306" s="41"/>
      <c r="C306" s="42"/>
      <c r="D306" s="224" t="s">
        <v>146</v>
      </c>
      <c r="E306" s="42"/>
      <c r="F306" s="225" t="s">
        <v>482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146</v>
      </c>
      <c r="AU306" s="19" t="s">
        <v>82</v>
      </c>
    </row>
    <row r="307" s="13" customFormat="1">
      <c r="A307" s="13"/>
      <c r="B307" s="226"/>
      <c r="C307" s="227"/>
      <c r="D307" s="219" t="s">
        <v>154</v>
      </c>
      <c r="E307" s="228" t="s">
        <v>19</v>
      </c>
      <c r="F307" s="229" t="s">
        <v>463</v>
      </c>
      <c r="G307" s="227"/>
      <c r="H307" s="230">
        <v>47.700000000000003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154</v>
      </c>
      <c r="AU307" s="236" t="s">
        <v>82</v>
      </c>
      <c r="AV307" s="13" t="s">
        <v>82</v>
      </c>
      <c r="AW307" s="13" t="s">
        <v>33</v>
      </c>
      <c r="AX307" s="13" t="s">
        <v>80</v>
      </c>
      <c r="AY307" s="236" t="s">
        <v>134</v>
      </c>
    </row>
    <row r="308" s="2" customFormat="1" ht="24.15" customHeight="1">
      <c r="A308" s="40"/>
      <c r="B308" s="41"/>
      <c r="C308" s="206" t="s">
        <v>483</v>
      </c>
      <c r="D308" s="206" t="s">
        <v>137</v>
      </c>
      <c r="E308" s="207" t="s">
        <v>484</v>
      </c>
      <c r="F308" s="208" t="s">
        <v>485</v>
      </c>
      <c r="G308" s="209" t="s">
        <v>339</v>
      </c>
      <c r="H308" s="268"/>
      <c r="I308" s="211"/>
      <c r="J308" s="212">
        <f>ROUND(I308*H308,2)</f>
        <v>0</v>
      </c>
      <c r="K308" s="208" t="s">
        <v>141</v>
      </c>
      <c r="L308" s="46"/>
      <c r="M308" s="213" t="s">
        <v>19</v>
      </c>
      <c r="N308" s="214" t="s">
        <v>43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230</v>
      </c>
      <c r="AT308" s="217" t="s">
        <v>137</v>
      </c>
      <c r="AU308" s="217" t="s">
        <v>82</v>
      </c>
      <c r="AY308" s="19" t="s">
        <v>134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230</v>
      </c>
      <c r="BM308" s="217" t="s">
        <v>486</v>
      </c>
    </row>
    <row r="309" s="2" customFormat="1">
      <c r="A309" s="40"/>
      <c r="B309" s="41"/>
      <c r="C309" s="42"/>
      <c r="D309" s="219" t="s">
        <v>144</v>
      </c>
      <c r="E309" s="42"/>
      <c r="F309" s="220" t="s">
        <v>487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144</v>
      </c>
      <c r="AU309" s="19" t="s">
        <v>82</v>
      </c>
    </row>
    <row r="310" s="2" customFormat="1">
      <c r="A310" s="40"/>
      <c r="B310" s="41"/>
      <c r="C310" s="42"/>
      <c r="D310" s="224" t="s">
        <v>146</v>
      </c>
      <c r="E310" s="42"/>
      <c r="F310" s="225" t="s">
        <v>488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146</v>
      </c>
      <c r="AU310" s="19" t="s">
        <v>82</v>
      </c>
    </row>
    <row r="311" s="12" customFormat="1" ht="22.8" customHeight="1">
      <c r="A311" s="12"/>
      <c r="B311" s="190"/>
      <c r="C311" s="191"/>
      <c r="D311" s="192" t="s">
        <v>71</v>
      </c>
      <c r="E311" s="204" t="s">
        <v>489</v>
      </c>
      <c r="F311" s="204" t="s">
        <v>490</v>
      </c>
      <c r="G311" s="191"/>
      <c r="H311" s="191"/>
      <c r="I311" s="194"/>
      <c r="J311" s="205">
        <f>BK311</f>
        <v>0</v>
      </c>
      <c r="K311" s="191"/>
      <c r="L311" s="196"/>
      <c r="M311" s="197"/>
      <c r="N311" s="198"/>
      <c r="O311" s="198"/>
      <c r="P311" s="199">
        <f>SUM(P312:P369)</f>
        <v>0</v>
      </c>
      <c r="Q311" s="198"/>
      <c r="R311" s="199">
        <f>SUM(R312:R369)</f>
        <v>0.48209499999999994</v>
      </c>
      <c r="S311" s="198"/>
      <c r="T311" s="200">
        <f>SUM(T312:T369)</f>
        <v>0.084227999999999997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1" t="s">
        <v>82</v>
      </c>
      <c r="AT311" s="202" t="s">
        <v>71</v>
      </c>
      <c r="AU311" s="202" t="s">
        <v>80</v>
      </c>
      <c r="AY311" s="201" t="s">
        <v>134</v>
      </c>
      <c r="BK311" s="203">
        <f>SUM(BK312:BK369)</f>
        <v>0</v>
      </c>
    </row>
    <row r="312" s="2" customFormat="1" ht="24.15" customHeight="1">
      <c r="A312" s="40"/>
      <c r="B312" s="41"/>
      <c r="C312" s="206" t="s">
        <v>491</v>
      </c>
      <c r="D312" s="206" t="s">
        <v>137</v>
      </c>
      <c r="E312" s="207" t="s">
        <v>492</v>
      </c>
      <c r="F312" s="208" t="s">
        <v>493</v>
      </c>
      <c r="G312" s="209" t="s">
        <v>150</v>
      </c>
      <c r="H312" s="210">
        <v>26.126000000000001</v>
      </c>
      <c r="I312" s="211"/>
      <c r="J312" s="212">
        <f>ROUND(I312*H312,2)</f>
        <v>0</v>
      </c>
      <c r="K312" s="208" t="s">
        <v>141</v>
      </c>
      <c r="L312" s="46"/>
      <c r="M312" s="213" t="s">
        <v>19</v>
      </c>
      <c r="N312" s="214" t="s">
        <v>43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230</v>
      </c>
      <c r="AT312" s="217" t="s">
        <v>137</v>
      </c>
      <c r="AU312" s="217" t="s">
        <v>82</v>
      </c>
      <c r="AY312" s="19" t="s">
        <v>134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80</v>
      </c>
      <c r="BK312" s="218">
        <f>ROUND(I312*H312,2)</f>
        <v>0</v>
      </c>
      <c r="BL312" s="19" t="s">
        <v>230</v>
      </c>
      <c r="BM312" s="217" t="s">
        <v>494</v>
      </c>
    </row>
    <row r="313" s="2" customFormat="1">
      <c r="A313" s="40"/>
      <c r="B313" s="41"/>
      <c r="C313" s="42"/>
      <c r="D313" s="219" t="s">
        <v>144</v>
      </c>
      <c r="E313" s="42"/>
      <c r="F313" s="220" t="s">
        <v>495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144</v>
      </c>
      <c r="AU313" s="19" t="s">
        <v>82</v>
      </c>
    </row>
    <row r="314" s="2" customFormat="1">
      <c r="A314" s="40"/>
      <c r="B314" s="41"/>
      <c r="C314" s="42"/>
      <c r="D314" s="224" t="s">
        <v>146</v>
      </c>
      <c r="E314" s="42"/>
      <c r="F314" s="225" t="s">
        <v>496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146</v>
      </c>
      <c r="AU314" s="19" t="s">
        <v>82</v>
      </c>
    </row>
    <row r="315" s="13" customFormat="1">
      <c r="A315" s="13"/>
      <c r="B315" s="226"/>
      <c r="C315" s="227"/>
      <c r="D315" s="219" t="s">
        <v>154</v>
      </c>
      <c r="E315" s="228" t="s">
        <v>19</v>
      </c>
      <c r="F315" s="229" t="s">
        <v>312</v>
      </c>
      <c r="G315" s="227"/>
      <c r="H315" s="230">
        <v>26.126000000000001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154</v>
      </c>
      <c r="AU315" s="236" t="s">
        <v>82</v>
      </c>
      <c r="AV315" s="13" t="s">
        <v>82</v>
      </c>
      <c r="AW315" s="13" t="s">
        <v>33</v>
      </c>
      <c r="AX315" s="13" t="s">
        <v>72</v>
      </c>
      <c r="AY315" s="236" t="s">
        <v>134</v>
      </c>
    </row>
    <row r="316" s="14" customFormat="1">
      <c r="A316" s="14"/>
      <c r="B316" s="237"/>
      <c r="C316" s="238"/>
      <c r="D316" s="219" t="s">
        <v>154</v>
      </c>
      <c r="E316" s="239" t="s">
        <v>19</v>
      </c>
      <c r="F316" s="240" t="s">
        <v>156</v>
      </c>
      <c r="G316" s="238"/>
      <c r="H316" s="241">
        <v>26.126000000000001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154</v>
      </c>
      <c r="AU316" s="247" t="s">
        <v>82</v>
      </c>
      <c r="AV316" s="14" t="s">
        <v>142</v>
      </c>
      <c r="AW316" s="14" t="s">
        <v>33</v>
      </c>
      <c r="AX316" s="14" t="s">
        <v>80</v>
      </c>
      <c r="AY316" s="247" t="s">
        <v>134</v>
      </c>
    </row>
    <row r="317" s="2" customFormat="1" ht="16.5" customHeight="1">
      <c r="A317" s="40"/>
      <c r="B317" s="41"/>
      <c r="C317" s="206" t="s">
        <v>497</v>
      </c>
      <c r="D317" s="206" t="s">
        <v>137</v>
      </c>
      <c r="E317" s="207" t="s">
        <v>498</v>
      </c>
      <c r="F317" s="208" t="s">
        <v>499</v>
      </c>
      <c r="G317" s="209" t="s">
        <v>150</v>
      </c>
      <c r="H317" s="210">
        <v>26.126000000000001</v>
      </c>
      <c r="I317" s="211"/>
      <c r="J317" s="212">
        <f>ROUND(I317*H317,2)</f>
        <v>0</v>
      </c>
      <c r="K317" s="208" t="s">
        <v>141</v>
      </c>
      <c r="L317" s="46"/>
      <c r="M317" s="213" t="s">
        <v>19</v>
      </c>
      <c r="N317" s="214" t="s">
        <v>43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230</v>
      </c>
      <c r="AT317" s="217" t="s">
        <v>137</v>
      </c>
      <c r="AU317" s="217" t="s">
        <v>82</v>
      </c>
      <c r="AY317" s="19" t="s">
        <v>134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80</v>
      </c>
      <c r="BK317" s="218">
        <f>ROUND(I317*H317,2)</f>
        <v>0</v>
      </c>
      <c r="BL317" s="19" t="s">
        <v>230</v>
      </c>
      <c r="BM317" s="217" t="s">
        <v>500</v>
      </c>
    </row>
    <row r="318" s="2" customFormat="1">
      <c r="A318" s="40"/>
      <c r="B318" s="41"/>
      <c r="C318" s="42"/>
      <c r="D318" s="219" t="s">
        <v>144</v>
      </c>
      <c r="E318" s="42"/>
      <c r="F318" s="220" t="s">
        <v>501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144</v>
      </c>
      <c r="AU318" s="19" t="s">
        <v>82</v>
      </c>
    </row>
    <row r="319" s="2" customFormat="1">
      <c r="A319" s="40"/>
      <c r="B319" s="41"/>
      <c r="C319" s="42"/>
      <c r="D319" s="224" t="s">
        <v>146</v>
      </c>
      <c r="E319" s="42"/>
      <c r="F319" s="225" t="s">
        <v>502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146</v>
      </c>
      <c r="AU319" s="19" t="s">
        <v>82</v>
      </c>
    </row>
    <row r="320" s="13" customFormat="1">
      <c r="A320" s="13"/>
      <c r="B320" s="226"/>
      <c r="C320" s="227"/>
      <c r="D320" s="219" t="s">
        <v>154</v>
      </c>
      <c r="E320" s="228" t="s">
        <v>19</v>
      </c>
      <c r="F320" s="229" t="s">
        <v>312</v>
      </c>
      <c r="G320" s="227"/>
      <c r="H320" s="230">
        <v>26.126000000000001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154</v>
      </c>
      <c r="AU320" s="236" t="s">
        <v>82</v>
      </c>
      <c r="AV320" s="13" t="s">
        <v>82</v>
      </c>
      <c r="AW320" s="13" t="s">
        <v>33</v>
      </c>
      <c r="AX320" s="13" t="s">
        <v>72</v>
      </c>
      <c r="AY320" s="236" t="s">
        <v>134</v>
      </c>
    </row>
    <row r="321" s="14" customFormat="1">
      <c r="A321" s="14"/>
      <c r="B321" s="237"/>
      <c r="C321" s="238"/>
      <c r="D321" s="219" t="s">
        <v>154</v>
      </c>
      <c r="E321" s="239" t="s">
        <v>19</v>
      </c>
      <c r="F321" s="240" t="s">
        <v>156</v>
      </c>
      <c r="G321" s="238"/>
      <c r="H321" s="241">
        <v>26.126000000000001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154</v>
      </c>
      <c r="AU321" s="247" t="s">
        <v>82</v>
      </c>
      <c r="AV321" s="14" t="s">
        <v>142</v>
      </c>
      <c r="AW321" s="14" t="s">
        <v>33</v>
      </c>
      <c r="AX321" s="14" t="s">
        <v>80</v>
      </c>
      <c r="AY321" s="247" t="s">
        <v>134</v>
      </c>
    </row>
    <row r="322" s="2" customFormat="1" ht="24.15" customHeight="1">
      <c r="A322" s="40"/>
      <c r="B322" s="41"/>
      <c r="C322" s="206" t="s">
        <v>503</v>
      </c>
      <c r="D322" s="206" t="s">
        <v>137</v>
      </c>
      <c r="E322" s="207" t="s">
        <v>504</v>
      </c>
      <c r="F322" s="208" t="s">
        <v>505</v>
      </c>
      <c r="G322" s="209" t="s">
        <v>150</v>
      </c>
      <c r="H322" s="210">
        <v>26.126000000000001</v>
      </c>
      <c r="I322" s="211"/>
      <c r="J322" s="212">
        <f>ROUND(I322*H322,2)</f>
        <v>0</v>
      </c>
      <c r="K322" s="208" t="s">
        <v>141</v>
      </c>
      <c r="L322" s="46"/>
      <c r="M322" s="213" t="s">
        <v>19</v>
      </c>
      <c r="N322" s="214" t="s">
        <v>43</v>
      </c>
      <c r="O322" s="86"/>
      <c r="P322" s="215">
        <f>O322*H322</f>
        <v>0</v>
      </c>
      <c r="Q322" s="215">
        <v>0.00020000000000000001</v>
      </c>
      <c r="R322" s="215">
        <f>Q322*H322</f>
        <v>0.0052252000000000002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230</v>
      </c>
      <c r="AT322" s="217" t="s">
        <v>137</v>
      </c>
      <c r="AU322" s="217" t="s">
        <v>82</v>
      </c>
      <c r="AY322" s="19" t="s">
        <v>134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80</v>
      </c>
      <c r="BK322" s="218">
        <f>ROUND(I322*H322,2)</f>
        <v>0</v>
      </c>
      <c r="BL322" s="19" t="s">
        <v>230</v>
      </c>
      <c r="BM322" s="217" t="s">
        <v>506</v>
      </c>
    </row>
    <row r="323" s="2" customFormat="1">
      <c r="A323" s="40"/>
      <c r="B323" s="41"/>
      <c r="C323" s="42"/>
      <c r="D323" s="219" t="s">
        <v>144</v>
      </c>
      <c r="E323" s="42"/>
      <c r="F323" s="220" t="s">
        <v>507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144</v>
      </c>
      <c r="AU323" s="19" t="s">
        <v>82</v>
      </c>
    </row>
    <row r="324" s="2" customFormat="1">
      <c r="A324" s="40"/>
      <c r="B324" s="41"/>
      <c r="C324" s="42"/>
      <c r="D324" s="224" t="s">
        <v>146</v>
      </c>
      <c r="E324" s="42"/>
      <c r="F324" s="225" t="s">
        <v>508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146</v>
      </c>
      <c r="AU324" s="19" t="s">
        <v>82</v>
      </c>
    </row>
    <row r="325" s="13" customFormat="1">
      <c r="A325" s="13"/>
      <c r="B325" s="226"/>
      <c r="C325" s="227"/>
      <c r="D325" s="219" t="s">
        <v>154</v>
      </c>
      <c r="E325" s="228" t="s">
        <v>19</v>
      </c>
      <c r="F325" s="229" t="s">
        <v>312</v>
      </c>
      <c r="G325" s="227"/>
      <c r="H325" s="230">
        <v>26.126000000000001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154</v>
      </c>
      <c r="AU325" s="236" t="s">
        <v>82</v>
      </c>
      <c r="AV325" s="13" t="s">
        <v>82</v>
      </c>
      <c r="AW325" s="13" t="s">
        <v>33</v>
      </c>
      <c r="AX325" s="13" t="s">
        <v>72</v>
      </c>
      <c r="AY325" s="236" t="s">
        <v>134</v>
      </c>
    </row>
    <row r="326" s="14" customFormat="1">
      <c r="A326" s="14"/>
      <c r="B326" s="237"/>
      <c r="C326" s="238"/>
      <c r="D326" s="219" t="s">
        <v>154</v>
      </c>
      <c r="E326" s="239" t="s">
        <v>19</v>
      </c>
      <c r="F326" s="240" t="s">
        <v>156</v>
      </c>
      <c r="G326" s="238"/>
      <c r="H326" s="241">
        <v>26.126000000000001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154</v>
      </c>
      <c r="AU326" s="247" t="s">
        <v>82</v>
      </c>
      <c r="AV326" s="14" t="s">
        <v>142</v>
      </c>
      <c r="AW326" s="14" t="s">
        <v>33</v>
      </c>
      <c r="AX326" s="14" t="s">
        <v>80</v>
      </c>
      <c r="AY326" s="247" t="s">
        <v>134</v>
      </c>
    </row>
    <row r="327" s="2" customFormat="1" ht="37.8" customHeight="1">
      <c r="A327" s="40"/>
      <c r="B327" s="41"/>
      <c r="C327" s="206" t="s">
        <v>509</v>
      </c>
      <c r="D327" s="206" t="s">
        <v>137</v>
      </c>
      <c r="E327" s="207" t="s">
        <v>510</v>
      </c>
      <c r="F327" s="208" t="s">
        <v>511</v>
      </c>
      <c r="G327" s="209" t="s">
        <v>150</v>
      </c>
      <c r="H327" s="210">
        <v>26.126000000000001</v>
      </c>
      <c r="I327" s="211"/>
      <c r="J327" s="212">
        <f>ROUND(I327*H327,2)</f>
        <v>0</v>
      </c>
      <c r="K327" s="208" t="s">
        <v>141</v>
      </c>
      <c r="L327" s="46"/>
      <c r="M327" s="213" t="s">
        <v>19</v>
      </c>
      <c r="N327" s="214" t="s">
        <v>43</v>
      </c>
      <c r="O327" s="86"/>
      <c r="P327" s="215">
        <f>O327*H327</f>
        <v>0</v>
      </c>
      <c r="Q327" s="215">
        <v>0.014999999999999999</v>
      </c>
      <c r="R327" s="215">
        <f>Q327*H327</f>
        <v>0.39189000000000002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230</v>
      </c>
      <c r="AT327" s="217" t="s">
        <v>137</v>
      </c>
      <c r="AU327" s="217" t="s">
        <v>82</v>
      </c>
      <c r="AY327" s="19" t="s">
        <v>134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80</v>
      </c>
      <c r="BK327" s="218">
        <f>ROUND(I327*H327,2)</f>
        <v>0</v>
      </c>
      <c r="BL327" s="19" t="s">
        <v>230</v>
      </c>
      <c r="BM327" s="217" t="s">
        <v>512</v>
      </c>
    </row>
    <row r="328" s="2" customFormat="1">
      <c r="A328" s="40"/>
      <c r="B328" s="41"/>
      <c r="C328" s="42"/>
      <c r="D328" s="219" t="s">
        <v>144</v>
      </c>
      <c r="E328" s="42"/>
      <c r="F328" s="220" t="s">
        <v>513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144</v>
      </c>
      <c r="AU328" s="19" t="s">
        <v>82</v>
      </c>
    </row>
    <row r="329" s="2" customFormat="1">
      <c r="A329" s="40"/>
      <c r="B329" s="41"/>
      <c r="C329" s="42"/>
      <c r="D329" s="224" t="s">
        <v>146</v>
      </c>
      <c r="E329" s="42"/>
      <c r="F329" s="225" t="s">
        <v>514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146</v>
      </c>
      <c r="AU329" s="19" t="s">
        <v>82</v>
      </c>
    </row>
    <row r="330" s="13" customFormat="1">
      <c r="A330" s="13"/>
      <c r="B330" s="226"/>
      <c r="C330" s="227"/>
      <c r="D330" s="219" t="s">
        <v>154</v>
      </c>
      <c r="E330" s="228" t="s">
        <v>19</v>
      </c>
      <c r="F330" s="229" t="s">
        <v>312</v>
      </c>
      <c r="G330" s="227"/>
      <c r="H330" s="230">
        <v>26.126000000000001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154</v>
      </c>
      <c r="AU330" s="236" t="s">
        <v>82</v>
      </c>
      <c r="AV330" s="13" t="s">
        <v>82</v>
      </c>
      <c r="AW330" s="13" t="s">
        <v>33</v>
      </c>
      <c r="AX330" s="13" t="s">
        <v>72</v>
      </c>
      <c r="AY330" s="236" t="s">
        <v>134</v>
      </c>
    </row>
    <row r="331" s="14" customFormat="1">
      <c r="A331" s="14"/>
      <c r="B331" s="237"/>
      <c r="C331" s="238"/>
      <c r="D331" s="219" t="s">
        <v>154</v>
      </c>
      <c r="E331" s="239" t="s">
        <v>19</v>
      </c>
      <c r="F331" s="240" t="s">
        <v>156</v>
      </c>
      <c r="G331" s="238"/>
      <c r="H331" s="241">
        <v>26.126000000000001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154</v>
      </c>
      <c r="AU331" s="247" t="s">
        <v>82</v>
      </c>
      <c r="AV331" s="14" t="s">
        <v>142</v>
      </c>
      <c r="AW331" s="14" t="s">
        <v>33</v>
      </c>
      <c r="AX331" s="14" t="s">
        <v>80</v>
      </c>
      <c r="AY331" s="247" t="s">
        <v>134</v>
      </c>
    </row>
    <row r="332" s="2" customFormat="1" ht="24.15" customHeight="1">
      <c r="A332" s="40"/>
      <c r="B332" s="41"/>
      <c r="C332" s="206" t="s">
        <v>515</v>
      </c>
      <c r="D332" s="206" t="s">
        <v>137</v>
      </c>
      <c r="E332" s="207" t="s">
        <v>516</v>
      </c>
      <c r="F332" s="208" t="s">
        <v>517</v>
      </c>
      <c r="G332" s="209" t="s">
        <v>150</v>
      </c>
      <c r="H332" s="210">
        <v>26.126000000000001</v>
      </c>
      <c r="I332" s="211"/>
      <c r="J332" s="212">
        <f>ROUND(I332*H332,2)</f>
        <v>0</v>
      </c>
      <c r="K332" s="208" t="s">
        <v>141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0.0030000000000000001</v>
      </c>
      <c r="T332" s="216">
        <f>S332*H332</f>
        <v>0.078378000000000003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230</v>
      </c>
      <c r="AT332" s="217" t="s">
        <v>137</v>
      </c>
      <c r="AU332" s="217" t="s">
        <v>82</v>
      </c>
      <c r="AY332" s="19" t="s">
        <v>134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230</v>
      </c>
      <c r="BM332" s="217" t="s">
        <v>518</v>
      </c>
    </row>
    <row r="333" s="2" customFormat="1">
      <c r="A333" s="40"/>
      <c r="B333" s="41"/>
      <c r="C333" s="42"/>
      <c r="D333" s="219" t="s">
        <v>144</v>
      </c>
      <c r="E333" s="42"/>
      <c r="F333" s="220" t="s">
        <v>519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144</v>
      </c>
      <c r="AU333" s="19" t="s">
        <v>82</v>
      </c>
    </row>
    <row r="334" s="2" customFormat="1">
      <c r="A334" s="40"/>
      <c r="B334" s="41"/>
      <c r="C334" s="42"/>
      <c r="D334" s="224" t="s">
        <v>146</v>
      </c>
      <c r="E334" s="42"/>
      <c r="F334" s="225" t="s">
        <v>520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146</v>
      </c>
      <c r="AU334" s="19" t="s">
        <v>82</v>
      </c>
    </row>
    <row r="335" s="13" customFormat="1">
      <c r="A335" s="13"/>
      <c r="B335" s="226"/>
      <c r="C335" s="227"/>
      <c r="D335" s="219" t="s">
        <v>154</v>
      </c>
      <c r="E335" s="228" t="s">
        <v>19</v>
      </c>
      <c r="F335" s="229" t="s">
        <v>312</v>
      </c>
      <c r="G335" s="227"/>
      <c r="H335" s="230">
        <v>26.126000000000001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154</v>
      </c>
      <c r="AU335" s="236" t="s">
        <v>82</v>
      </c>
      <c r="AV335" s="13" t="s">
        <v>82</v>
      </c>
      <c r="AW335" s="13" t="s">
        <v>33</v>
      </c>
      <c r="AX335" s="13" t="s">
        <v>72</v>
      </c>
      <c r="AY335" s="236" t="s">
        <v>134</v>
      </c>
    </row>
    <row r="336" s="14" customFormat="1">
      <c r="A336" s="14"/>
      <c r="B336" s="237"/>
      <c r="C336" s="238"/>
      <c r="D336" s="219" t="s">
        <v>154</v>
      </c>
      <c r="E336" s="239" t="s">
        <v>19</v>
      </c>
      <c r="F336" s="240" t="s">
        <v>156</v>
      </c>
      <c r="G336" s="238"/>
      <c r="H336" s="241">
        <v>26.126000000000001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154</v>
      </c>
      <c r="AU336" s="247" t="s">
        <v>82</v>
      </c>
      <c r="AV336" s="14" t="s">
        <v>142</v>
      </c>
      <c r="AW336" s="14" t="s">
        <v>33</v>
      </c>
      <c r="AX336" s="14" t="s">
        <v>80</v>
      </c>
      <c r="AY336" s="247" t="s">
        <v>134</v>
      </c>
    </row>
    <row r="337" s="2" customFormat="1" ht="16.5" customHeight="1">
      <c r="A337" s="40"/>
      <c r="B337" s="41"/>
      <c r="C337" s="206" t="s">
        <v>521</v>
      </c>
      <c r="D337" s="206" t="s">
        <v>137</v>
      </c>
      <c r="E337" s="207" t="s">
        <v>522</v>
      </c>
      <c r="F337" s="208" t="s">
        <v>523</v>
      </c>
      <c r="G337" s="209" t="s">
        <v>150</v>
      </c>
      <c r="H337" s="210">
        <v>26.126000000000001</v>
      </c>
      <c r="I337" s="211"/>
      <c r="J337" s="212">
        <f>ROUND(I337*H337,2)</f>
        <v>0</v>
      </c>
      <c r="K337" s="208" t="s">
        <v>141</v>
      </c>
      <c r="L337" s="46"/>
      <c r="M337" s="213" t="s">
        <v>19</v>
      </c>
      <c r="N337" s="214" t="s">
        <v>43</v>
      </c>
      <c r="O337" s="86"/>
      <c r="P337" s="215">
        <f>O337*H337</f>
        <v>0</v>
      </c>
      <c r="Q337" s="215">
        <v>0.00029999999999999997</v>
      </c>
      <c r="R337" s="215">
        <f>Q337*H337</f>
        <v>0.0078377999999999989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230</v>
      </c>
      <c r="AT337" s="217" t="s">
        <v>137</v>
      </c>
      <c r="AU337" s="217" t="s">
        <v>82</v>
      </c>
      <c r="AY337" s="19" t="s">
        <v>134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80</v>
      </c>
      <c r="BK337" s="218">
        <f>ROUND(I337*H337,2)</f>
        <v>0</v>
      </c>
      <c r="BL337" s="19" t="s">
        <v>230</v>
      </c>
      <c r="BM337" s="217" t="s">
        <v>524</v>
      </c>
    </row>
    <row r="338" s="2" customFormat="1">
      <c r="A338" s="40"/>
      <c r="B338" s="41"/>
      <c r="C338" s="42"/>
      <c r="D338" s="219" t="s">
        <v>144</v>
      </c>
      <c r="E338" s="42"/>
      <c r="F338" s="220" t="s">
        <v>525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144</v>
      </c>
      <c r="AU338" s="19" t="s">
        <v>82</v>
      </c>
    </row>
    <row r="339" s="2" customFormat="1">
      <c r="A339" s="40"/>
      <c r="B339" s="41"/>
      <c r="C339" s="42"/>
      <c r="D339" s="224" t="s">
        <v>146</v>
      </c>
      <c r="E339" s="42"/>
      <c r="F339" s="225" t="s">
        <v>526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146</v>
      </c>
      <c r="AU339" s="19" t="s">
        <v>82</v>
      </c>
    </row>
    <row r="340" s="2" customFormat="1" ht="37.8" customHeight="1">
      <c r="A340" s="40"/>
      <c r="B340" s="41"/>
      <c r="C340" s="258" t="s">
        <v>527</v>
      </c>
      <c r="D340" s="258" t="s">
        <v>315</v>
      </c>
      <c r="E340" s="259" t="s">
        <v>528</v>
      </c>
      <c r="F340" s="260" t="s">
        <v>529</v>
      </c>
      <c r="G340" s="261" t="s">
        <v>150</v>
      </c>
      <c r="H340" s="262">
        <v>30.045000000000002</v>
      </c>
      <c r="I340" s="263"/>
      <c r="J340" s="264">
        <f>ROUND(I340*H340,2)</f>
        <v>0</v>
      </c>
      <c r="K340" s="260" t="s">
        <v>141</v>
      </c>
      <c r="L340" s="265"/>
      <c r="M340" s="266" t="s">
        <v>19</v>
      </c>
      <c r="N340" s="267" t="s">
        <v>43</v>
      </c>
      <c r="O340" s="86"/>
      <c r="P340" s="215">
        <f>O340*H340</f>
        <v>0</v>
      </c>
      <c r="Q340" s="215">
        <v>0.0023999999999999998</v>
      </c>
      <c r="R340" s="215">
        <f>Q340*H340</f>
        <v>0.072107999999999992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318</v>
      </c>
      <c r="AT340" s="217" t="s">
        <v>315</v>
      </c>
      <c r="AU340" s="217" t="s">
        <v>82</v>
      </c>
      <c r="AY340" s="19" t="s">
        <v>134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230</v>
      </c>
      <c r="BM340" s="217" t="s">
        <v>530</v>
      </c>
    </row>
    <row r="341" s="2" customFormat="1">
      <c r="A341" s="40"/>
      <c r="B341" s="41"/>
      <c r="C341" s="42"/>
      <c r="D341" s="219" t="s">
        <v>144</v>
      </c>
      <c r="E341" s="42"/>
      <c r="F341" s="220" t="s">
        <v>529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144</v>
      </c>
      <c r="AU341" s="19" t="s">
        <v>82</v>
      </c>
    </row>
    <row r="342" s="13" customFormat="1">
      <c r="A342" s="13"/>
      <c r="B342" s="226"/>
      <c r="C342" s="227"/>
      <c r="D342" s="219" t="s">
        <v>154</v>
      </c>
      <c r="E342" s="228" t="s">
        <v>19</v>
      </c>
      <c r="F342" s="229" t="s">
        <v>531</v>
      </c>
      <c r="G342" s="227"/>
      <c r="H342" s="230">
        <v>26.126000000000001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154</v>
      </c>
      <c r="AU342" s="236" t="s">
        <v>82</v>
      </c>
      <c r="AV342" s="13" t="s">
        <v>82</v>
      </c>
      <c r="AW342" s="13" t="s">
        <v>33</v>
      </c>
      <c r="AX342" s="13" t="s">
        <v>80</v>
      </c>
      <c r="AY342" s="236" t="s">
        <v>134</v>
      </c>
    </row>
    <row r="343" s="13" customFormat="1">
      <c r="A343" s="13"/>
      <c r="B343" s="226"/>
      <c r="C343" s="227"/>
      <c r="D343" s="219" t="s">
        <v>154</v>
      </c>
      <c r="E343" s="227"/>
      <c r="F343" s="229" t="s">
        <v>532</v>
      </c>
      <c r="G343" s="227"/>
      <c r="H343" s="230">
        <v>30.045000000000002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154</v>
      </c>
      <c r="AU343" s="236" t="s">
        <v>82</v>
      </c>
      <c r="AV343" s="13" t="s">
        <v>82</v>
      </c>
      <c r="AW343" s="13" t="s">
        <v>4</v>
      </c>
      <c r="AX343" s="13" t="s">
        <v>80</v>
      </c>
      <c r="AY343" s="236" t="s">
        <v>134</v>
      </c>
    </row>
    <row r="344" s="2" customFormat="1" ht="24.15" customHeight="1">
      <c r="A344" s="40"/>
      <c r="B344" s="41"/>
      <c r="C344" s="206" t="s">
        <v>533</v>
      </c>
      <c r="D344" s="206" t="s">
        <v>137</v>
      </c>
      <c r="E344" s="207" t="s">
        <v>534</v>
      </c>
      <c r="F344" s="208" t="s">
        <v>535</v>
      </c>
      <c r="G344" s="209" t="s">
        <v>245</v>
      </c>
      <c r="H344" s="210">
        <v>6</v>
      </c>
      <c r="I344" s="211"/>
      <c r="J344" s="212">
        <f>ROUND(I344*H344,2)</f>
        <v>0</v>
      </c>
      <c r="K344" s="208" t="s">
        <v>141</v>
      </c>
      <c r="L344" s="46"/>
      <c r="M344" s="213" t="s">
        <v>19</v>
      </c>
      <c r="N344" s="214" t="s">
        <v>43</v>
      </c>
      <c r="O344" s="86"/>
      <c r="P344" s="215">
        <f>O344*H344</f>
        <v>0</v>
      </c>
      <c r="Q344" s="215">
        <v>2.0000000000000002E-05</v>
      </c>
      <c r="R344" s="215">
        <f>Q344*H344</f>
        <v>0.00012000000000000002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230</v>
      </c>
      <c r="AT344" s="217" t="s">
        <v>137</v>
      </c>
      <c r="AU344" s="217" t="s">
        <v>82</v>
      </c>
      <c r="AY344" s="19" t="s">
        <v>134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80</v>
      </c>
      <c r="BK344" s="218">
        <f>ROUND(I344*H344,2)</f>
        <v>0</v>
      </c>
      <c r="BL344" s="19" t="s">
        <v>230</v>
      </c>
      <c r="BM344" s="217" t="s">
        <v>536</v>
      </c>
    </row>
    <row r="345" s="2" customFormat="1">
      <c r="A345" s="40"/>
      <c r="B345" s="41"/>
      <c r="C345" s="42"/>
      <c r="D345" s="219" t="s">
        <v>144</v>
      </c>
      <c r="E345" s="42"/>
      <c r="F345" s="220" t="s">
        <v>537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144</v>
      </c>
      <c r="AU345" s="19" t="s">
        <v>82</v>
      </c>
    </row>
    <row r="346" s="2" customFormat="1">
      <c r="A346" s="40"/>
      <c r="B346" s="41"/>
      <c r="C346" s="42"/>
      <c r="D346" s="224" t="s">
        <v>146</v>
      </c>
      <c r="E346" s="42"/>
      <c r="F346" s="225" t="s">
        <v>538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146</v>
      </c>
      <c r="AU346" s="19" t="s">
        <v>82</v>
      </c>
    </row>
    <row r="347" s="2" customFormat="1" ht="21.75" customHeight="1">
      <c r="A347" s="40"/>
      <c r="B347" s="41"/>
      <c r="C347" s="206" t="s">
        <v>539</v>
      </c>
      <c r="D347" s="206" t="s">
        <v>137</v>
      </c>
      <c r="E347" s="207" t="s">
        <v>540</v>
      </c>
      <c r="F347" s="208" t="s">
        <v>541</v>
      </c>
      <c r="G347" s="209" t="s">
        <v>245</v>
      </c>
      <c r="H347" s="210">
        <v>19.5</v>
      </c>
      <c r="I347" s="211"/>
      <c r="J347" s="212">
        <f>ROUND(I347*H347,2)</f>
        <v>0</v>
      </c>
      <c r="K347" s="208" t="s">
        <v>141</v>
      </c>
      <c r="L347" s="46"/>
      <c r="M347" s="213" t="s">
        <v>19</v>
      </c>
      <c r="N347" s="214" t="s">
        <v>43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0.00029999999999999997</v>
      </c>
      <c r="T347" s="216">
        <f>S347*H347</f>
        <v>0.0058499999999999993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230</v>
      </c>
      <c r="AT347" s="217" t="s">
        <v>137</v>
      </c>
      <c r="AU347" s="217" t="s">
        <v>82</v>
      </c>
      <c r="AY347" s="19" t="s">
        <v>134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80</v>
      </c>
      <c r="BK347" s="218">
        <f>ROUND(I347*H347,2)</f>
        <v>0</v>
      </c>
      <c r="BL347" s="19" t="s">
        <v>230</v>
      </c>
      <c r="BM347" s="217" t="s">
        <v>542</v>
      </c>
    </row>
    <row r="348" s="2" customFormat="1">
      <c r="A348" s="40"/>
      <c r="B348" s="41"/>
      <c r="C348" s="42"/>
      <c r="D348" s="219" t="s">
        <v>144</v>
      </c>
      <c r="E348" s="42"/>
      <c r="F348" s="220" t="s">
        <v>543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144</v>
      </c>
      <c r="AU348" s="19" t="s">
        <v>82</v>
      </c>
    </row>
    <row r="349" s="2" customFormat="1">
      <c r="A349" s="40"/>
      <c r="B349" s="41"/>
      <c r="C349" s="42"/>
      <c r="D349" s="224" t="s">
        <v>146</v>
      </c>
      <c r="E349" s="42"/>
      <c r="F349" s="225" t="s">
        <v>544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146</v>
      </c>
      <c r="AU349" s="19" t="s">
        <v>82</v>
      </c>
    </row>
    <row r="350" s="13" customFormat="1">
      <c r="A350" s="13"/>
      <c r="B350" s="226"/>
      <c r="C350" s="227"/>
      <c r="D350" s="219" t="s">
        <v>154</v>
      </c>
      <c r="E350" s="228" t="s">
        <v>19</v>
      </c>
      <c r="F350" s="229" t="s">
        <v>545</v>
      </c>
      <c r="G350" s="227"/>
      <c r="H350" s="230">
        <v>19.5</v>
      </c>
      <c r="I350" s="231"/>
      <c r="J350" s="227"/>
      <c r="K350" s="227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154</v>
      </c>
      <c r="AU350" s="236" t="s">
        <v>82</v>
      </c>
      <c r="AV350" s="13" t="s">
        <v>82</v>
      </c>
      <c r="AW350" s="13" t="s">
        <v>33</v>
      </c>
      <c r="AX350" s="13" t="s">
        <v>72</v>
      </c>
      <c r="AY350" s="236" t="s">
        <v>134</v>
      </c>
    </row>
    <row r="351" s="14" customFormat="1">
      <c r="A351" s="14"/>
      <c r="B351" s="237"/>
      <c r="C351" s="238"/>
      <c r="D351" s="219" t="s">
        <v>154</v>
      </c>
      <c r="E351" s="239" t="s">
        <v>19</v>
      </c>
      <c r="F351" s="240" t="s">
        <v>156</v>
      </c>
      <c r="G351" s="238"/>
      <c r="H351" s="241">
        <v>19.5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154</v>
      </c>
      <c r="AU351" s="247" t="s">
        <v>82</v>
      </c>
      <c r="AV351" s="14" t="s">
        <v>142</v>
      </c>
      <c r="AW351" s="14" t="s">
        <v>33</v>
      </c>
      <c r="AX351" s="14" t="s">
        <v>80</v>
      </c>
      <c r="AY351" s="247" t="s">
        <v>134</v>
      </c>
    </row>
    <row r="352" s="2" customFormat="1" ht="16.5" customHeight="1">
      <c r="A352" s="40"/>
      <c r="B352" s="41"/>
      <c r="C352" s="206" t="s">
        <v>546</v>
      </c>
      <c r="D352" s="206" t="s">
        <v>137</v>
      </c>
      <c r="E352" s="207" t="s">
        <v>547</v>
      </c>
      <c r="F352" s="208" t="s">
        <v>548</v>
      </c>
      <c r="G352" s="209" t="s">
        <v>245</v>
      </c>
      <c r="H352" s="210">
        <v>19.5</v>
      </c>
      <c r="I352" s="211"/>
      <c r="J352" s="212">
        <f>ROUND(I352*H352,2)</f>
        <v>0</v>
      </c>
      <c r="K352" s="208" t="s">
        <v>141</v>
      </c>
      <c r="L352" s="46"/>
      <c r="M352" s="213" t="s">
        <v>19</v>
      </c>
      <c r="N352" s="214" t="s">
        <v>43</v>
      </c>
      <c r="O352" s="86"/>
      <c r="P352" s="215">
        <f>O352*H352</f>
        <v>0</v>
      </c>
      <c r="Q352" s="215">
        <v>1.0000000000000001E-05</v>
      </c>
      <c r="R352" s="215">
        <f>Q352*H352</f>
        <v>0.00019500000000000002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230</v>
      </c>
      <c r="AT352" s="217" t="s">
        <v>137</v>
      </c>
      <c r="AU352" s="217" t="s">
        <v>82</v>
      </c>
      <c r="AY352" s="19" t="s">
        <v>134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80</v>
      </c>
      <c r="BK352" s="218">
        <f>ROUND(I352*H352,2)</f>
        <v>0</v>
      </c>
      <c r="BL352" s="19" t="s">
        <v>230</v>
      </c>
      <c r="BM352" s="217" t="s">
        <v>549</v>
      </c>
    </row>
    <row r="353" s="2" customFormat="1">
      <c r="A353" s="40"/>
      <c r="B353" s="41"/>
      <c r="C353" s="42"/>
      <c r="D353" s="219" t="s">
        <v>144</v>
      </c>
      <c r="E353" s="42"/>
      <c r="F353" s="220" t="s">
        <v>550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144</v>
      </c>
      <c r="AU353" s="19" t="s">
        <v>82</v>
      </c>
    </row>
    <row r="354" s="2" customFormat="1">
      <c r="A354" s="40"/>
      <c r="B354" s="41"/>
      <c r="C354" s="42"/>
      <c r="D354" s="224" t="s">
        <v>146</v>
      </c>
      <c r="E354" s="42"/>
      <c r="F354" s="225" t="s">
        <v>551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146</v>
      </c>
      <c r="AU354" s="19" t="s">
        <v>82</v>
      </c>
    </row>
    <row r="355" s="13" customFormat="1">
      <c r="A355" s="13"/>
      <c r="B355" s="226"/>
      <c r="C355" s="227"/>
      <c r="D355" s="219" t="s">
        <v>154</v>
      </c>
      <c r="E355" s="228" t="s">
        <v>19</v>
      </c>
      <c r="F355" s="229" t="s">
        <v>545</v>
      </c>
      <c r="G355" s="227"/>
      <c r="H355" s="230">
        <v>19.5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154</v>
      </c>
      <c r="AU355" s="236" t="s">
        <v>82</v>
      </c>
      <c r="AV355" s="13" t="s">
        <v>82</v>
      </c>
      <c r="AW355" s="13" t="s">
        <v>33</v>
      </c>
      <c r="AX355" s="13" t="s">
        <v>72</v>
      </c>
      <c r="AY355" s="236" t="s">
        <v>134</v>
      </c>
    </row>
    <row r="356" s="14" customFormat="1">
      <c r="A356" s="14"/>
      <c r="B356" s="237"/>
      <c r="C356" s="238"/>
      <c r="D356" s="219" t="s">
        <v>154</v>
      </c>
      <c r="E356" s="239" t="s">
        <v>19</v>
      </c>
      <c r="F356" s="240" t="s">
        <v>156</v>
      </c>
      <c r="G356" s="238"/>
      <c r="H356" s="241">
        <v>19.5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154</v>
      </c>
      <c r="AU356" s="247" t="s">
        <v>82</v>
      </c>
      <c r="AV356" s="14" t="s">
        <v>142</v>
      </c>
      <c r="AW356" s="14" t="s">
        <v>33</v>
      </c>
      <c r="AX356" s="14" t="s">
        <v>80</v>
      </c>
      <c r="AY356" s="247" t="s">
        <v>134</v>
      </c>
    </row>
    <row r="357" s="2" customFormat="1" ht="16.5" customHeight="1">
      <c r="A357" s="40"/>
      <c r="B357" s="41"/>
      <c r="C357" s="258" t="s">
        <v>552</v>
      </c>
      <c r="D357" s="258" t="s">
        <v>315</v>
      </c>
      <c r="E357" s="259" t="s">
        <v>553</v>
      </c>
      <c r="F357" s="260" t="s">
        <v>554</v>
      </c>
      <c r="G357" s="261" t="s">
        <v>245</v>
      </c>
      <c r="H357" s="262">
        <v>21.449999999999999</v>
      </c>
      <c r="I357" s="263"/>
      <c r="J357" s="264">
        <f>ROUND(I357*H357,2)</f>
        <v>0</v>
      </c>
      <c r="K357" s="260" t="s">
        <v>141</v>
      </c>
      <c r="L357" s="265"/>
      <c r="M357" s="266" t="s">
        <v>19</v>
      </c>
      <c r="N357" s="267" t="s">
        <v>43</v>
      </c>
      <c r="O357" s="86"/>
      <c r="P357" s="215">
        <f>O357*H357</f>
        <v>0</v>
      </c>
      <c r="Q357" s="215">
        <v>0.00022000000000000001</v>
      </c>
      <c r="R357" s="215">
        <f>Q357*H357</f>
        <v>0.0047190000000000001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318</v>
      </c>
      <c r="AT357" s="217" t="s">
        <v>315</v>
      </c>
      <c r="AU357" s="217" t="s">
        <v>82</v>
      </c>
      <c r="AY357" s="19" t="s">
        <v>134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80</v>
      </c>
      <c r="BK357" s="218">
        <f>ROUND(I357*H357,2)</f>
        <v>0</v>
      </c>
      <c r="BL357" s="19" t="s">
        <v>230</v>
      </c>
      <c r="BM357" s="217" t="s">
        <v>555</v>
      </c>
    </row>
    <row r="358" s="2" customFormat="1">
      <c r="A358" s="40"/>
      <c r="B358" s="41"/>
      <c r="C358" s="42"/>
      <c r="D358" s="219" t="s">
        <v>144</v>
      </c>
      <c r="E358" s="42"/>
      <c r="F358" s="220" t="s">
        <v>554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144</v>
      </c>
      <c r="AU358" s="19" t="s">
        <v>82</v>
      </c>
    </row>
    <row r="359" s="13" customFormat="1">
      <c r="A359" s="13"/>
      <c r="B359" s="226"/>
      <c r="C359" s="227"/>
      <c r="D359" s="219" t="s">
        <v>154</v>
      </c>
      <c r="E359" s="228" t="s">
        <v>19</v>
      </c>
      <c r="F359" s="229" t="s">
        <v>556</v>
      </c>
      <c r="G359" s="227"/>
      <c r="H359" s="230">
        <v>19.5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154</v>
      </c>
      <c r="AU359" s="236" t="s">
        <v>82</v>
      </c>
      <c r="AV359" s="13" t="s">
        <v>82</v>
      </c>
      <c r="AW359" s="13" t="s">
        <v>33</v>
      </c>
      <c r="AX359" s="13" t="s">
        <v>80</v>
      </c>
      <c r="AY359" s="236" t="s">
        <v>134</v>
      </c>
    </row>
    <row r="360" s="13" customFormat="1">
      <c r="A360" s="13"/>
      <c r="B360" s="226"/>
      <c r="C360" s="227"/>
      <c r="D360" s="219" t="s">
        <v>154</v>
      </c>
      <c r="E360" s="227"/>
      <c r="F360" s="229" t="s">
        <v>557</v>
      </c>
      <c r="G360" s="227"/>
      <c r="H360" s="230">
        <v>21.449999999999999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154</v>
      </c>
      <c r="AU360" s="236" t="s">
        <v>82</v>
      </c>
      <c r="AV360" s="13" t="s">
        <v>82</v>
      </c>
      <c r="AW360" s="13" t="s">
        <v>4</v>
      </c>
      <c r="AX360" s="13" t="s">
        <v>80</v>
      </c>
      <c r="AY360" s="236" t="s">
        <v>134</v>
      </c>
    </row>
    <row r="361" s="2" customFormat="1" ht="24.15" customHeight="1">
      <c r="A361" s="40"/>
      <c r="B361" s="41"/>
      <c r="C361" s="206" t="s">
        <v>558</v>
      </c>
      <c r="D361" s="206" t="s">
        <v>137</v>
      </c>
      <c r="E361" s="207" t="s">
        <v>559</v>
      </c>
      <c r="F361" s="208" t="s">
        <v>560</v>
      </c>
      <c r="G361" s="209" t="s">
        <v>150</v>
      </c>
      <c r="H361" s="210">
        <v>26.126000000000001</v>
      </c>
      <c r="I361" s="211"/>
      <c r="J361" s="212">
        <f>ROUND(I361*H361,2)</f>
        <v>0</v>
      </c>
      <c r="K361" s="208" t="s">
        <v>141</v>
      </c>
      <c r="L361" s="46"/>
      <c r="M361" s="213" t="s">
        <v>19</v>
      </c>
      <c r="N361" s="214" t="s">
        <v>43</v>
      </c>
      <c r="O361" s="86"/>
      <c r="P361" s="215">
        <f>O361*H361</f>
        <v>0</v>
      </c>
      <c r="Q361" s="215">
        <v>0</v>
      </c>
      <c r="R361" s="215">
        <f>Q361*H361</f>
        <v>0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230</v>
      </c>
      <c r="AT361" s="217" t="s">
        <v>137</v>
      </c>
      <c r="AU361" s="217" t="s">
        <v>82</v>
      </c>
      <c r="AY361" s="19" t="s">
        <v>134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80</v>
      </c>
      <c r="BK361" s="218">
        <f>ROUND(I361*H361,2)</f>
        <v>0</v>
      </c>
      <c r="BL361" s="19" t="s">
        <v>230</v>
      </c>
      <c r="BM361" s="217" t="s">
        <v>561</v>
      </c>
    </row>
    <row r="362" s="2" customFormat="1">
      <c r="A362" s="40"/>
      <c r="B362" s="41"/>
      <c r="C362" s="42"/>
      <c r="D362" s="219" t="s">
        <v>144</v>
      </c>
      <c r="E362" s="42"/>
      <c r="F362" s="220" t="s">
        <v>562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144</v>
      </c>
      <c r="AU362" s="19" t="s">
        <v>82</v>
      </c>
    </row>
    <row r="363" s="2" customFormat="1">
      <c r="A363" s="40"/>
      <c r="B363" s="41"/>
      <c r="C363" s="42"/>
      <c r="D363" s="224" t="s">
        <v>146</v>
      </c>
      <c r="E363" s="42"/>
      <c r="F363" s="225" t="s">
        <v>563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146</v>
      </c>
      <c r="AU363" s="19" t="s">
        <v>82</v>
      </c>
    </row>
    <row r="364" s="2" customFormat="1" ht="16.5" customHeight="1">
      <c r="A364" s="40"/>
      <c r="B364" s="41"/>
      <c r="C364" s="206" t="s">
        <v>564</v>
      </c>
      <c r="D364" s="206" t="s">
        <v>137</v>
      </c>
      <c r="E364" s="207" t="s">
        <v>565</v>
      </c>
      <c r="F364" s="208" t="s">
        <v>566</v>
      </c>
      <c r="G364" s="209" t="s">
        <v>150</v>
      </c>
      <c r="H364" s="210">
        <v>26.126000000000001</v>
      </c>
      <c r="I364" s="211"/>
      <c r="J364" s="212">
        <f>ROUND(I364*H364,2)</f>
        <v>0</v>
      </c>
      <c r="K364" s="208" t="s">
        <v>141</v>
      </c>
      <c r="L364" s="46"/>
      <c r="M364" s="213" t="s">
        <v>19</v>
      </c>
      <c r="N364" s="214" t="s">
        <v>43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230</v>
      </c>
      <c r="AT364" s="217" t="s">
        <v>137</v>
      </c>
      <c r="AU364" s="217" t="s">
        <v>82</v>
      </c>
      <c r="AY364" s="19" t="s">
        <v>134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80</v>
      </c>
      <c r="BK364" s="218">
        <f>ROUND(I364*H364,2)</f>
        <v>0</v>
      </c>
      <c r="BL364" s="19" t="s">
        <v>230</v>
      </c>
      <c r="BM364" s="217" t="s">
        <v>567</v>
      </c>
    </row>
    <row r="365" s="2" customFormat="1">
      <c r="A365" s="40"/>
      <c r="B365" s="41"/>
      <c r="C365" s="42"/>
      <c r="D365" s="219" t="s">
        <v>144</v>
      </c>
      <c r="E365" s="42"/>
      <c r="F365" s="220" t="s">
        <v>568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144</v>
      </c>
      <c r="AU365" s="19" t="s">
        <v>82</v>
      </c>
    </row>
    <row r="366" s="2" customFormat="1">
      <c r="A366" s="40"/>
      <c r="B366" s="41"/>
      <c r="C366" s="42"/>
      <c r="D366" s="224" t="s">
        <v>146</v>
      </c>
      <c r="E366" s="42"/>
      <c r="F366" s="225" t="s">
        <v>569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146</v>
      </c>
      <c r="AU366" s="19" t="s">
        <v>82</v>
      </c>
    </row>
    <row r="367" s="2" customFormat="1" ht="24.15" customHeight="1">
      <c r="A367" s="40"/>
      <c r="B367" s="41"/>
      <c r="C367" s="206" t="s">
        <v>570</v>
      </c>
      <c r="D367" s="206" t="s">
        <v>137</v>
      </c>
      <c r="E367" s="207" t="s">
        <v>571</v>
      </c>
      <c r="F367" s="208" t="s">
        <v>572</v>
      </c>
      <c r="G367" s="209" t="s">
        <v>339</v>
      </c>
      <c r="H367" s="268"/>
      <c r="I367" s="211"/>
      <c r="J367" s="212">
        <f>ROUND(I367*H367,2)</f>
        <v>0</v>
      </c>
      <c r="K367" s="208" t="s">
        <v>141</v>
      </c>
      <c r="L367" s="46"/>
      <c r="M367" s="213" t="s">
        <v>19</v>
      </c>
      <c r="N367" s="214" t="s">
        <v>43</v>
      </c>
      <c r="O367" s="86"/>
      <c r="P367" s="215">
        <f>O367*H367</f>
        <v>0</v>
      </c>
      <c r="Q367" s="215">
        <v>0</v>
      </c>
      <c r="R367" s="215">
        <f>Q367*H367</f>
        <v>0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230</v>
      </c>
      <c r="AT367" s="217" t="s">
        <v>137</v>
      </c>
      <c r="AU367" s="217" t="s">
        <v>82</v>
      </c>
      <c r="AY367" s="19" t="s">
        <v>134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80</v>
      </c>
      <c r="BK367" s="218">
        <f>ROUND(I367*H367,2)</f>
        <v>0</v>
      </c>
      <c r="BL367" s="19" t="s">
        <v>230</v>
      </c>
      <c r="BM367" s="217" t="s">
        <v>573</v>
      </c>
    </row>
    <row r="368" s="2" customFormat="1">
      <c r="A368" s="40"/>
      <c r="B368" s="41"/>
      <c r="C368" s="42"/>
      <c r="D368" s="219" t="s">
        <v>144</v>
      </c>
      <c r="E368" s="42"/>
      <c r="F368" s="220" t="s">
        <v>574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144</v>
      </c>
      <c r="AU368" s="19" t="s">
        <v>82</v>
      </c>
    </row>
    <row r="369" s="2" customFormat="1">
      <c r="A369" s="40"/>
      <c r="B369" s="41"/>
      <c r="C369" s="42"/>
      <c r="D369" s="224" t="s">
        <v>146</v>
      </c>
      <c r="E369" s="42"/>
      <c r="F369" s="225" t="s">
        <v>575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146</v>
      </c>
      <c r="AU369" s="19" t="s">
        <v>82</v>
      </c>
    </row>
    <row r="370" s="12" customFormat="1" ht="22.8" customHeight="1">
      <c r="A370" s="12"/>
      <c r="B370" s="190"/>
      <c r="C370" s="191"/>
      <c r="D370" s="192" t="s">
        <v>71</v>
      </c>
      <c r="E370" s="204" t="s">
        <v>576</v>
      </c>
      <c r="F370" s="204" t="s">
        <v>577</v>
      </c>
      <c r="G370" s="191"/>
      <c r="H370" s="191"/>
      <c r="I370" s="194"/>
      <c r="J370" s="205">
        <f>BK370</f>
        <v>0</v>
      </c>
      <c r="K370" s="191"/>
      <c r="L370" s="196"/>
      <c r="M370" s="197"/>
      <c r="N370" s="198"/>
      <c r="O370" s="198"/>
      <c r="P370" s="199">
        <f>SUM(P371:P398)</f>
        <v>0</v>
      </c>
      <c r="Q370" s="198"/>
      <c r="R370" s="199">
        <f>SUM(R371:R398)</f>
        <v>0.10707024999999999</v>
      </c>
      <c r="S370" s="198"/>
      <c r="T370" s="200">
        <f>SUM(T371:T398)</f>
        <v>0.18337500000000001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1" t="s">
        <v>82</v>
      </c>
      <c r="AT370" s="202" t="s">
        <v>71</v>
      </c>
      <c r="AU370" s="202" t="s">
        <v>80</v>
      </c>
      <c r="AY370" s="201" t="s">
        <v>134</v>
      </c>
      <c r="BK370" s="203">
        <f>SUM(BK371:BK398)</f>
        <v>0</v>
      </c>
    </row>
    <row r="371" s="2" customFormat="1" ht="16.5" customHeight="1">
      <c r="A371" s="40"/>
      <c r="B371" s="41"/>
      <c r="C371" s="206" t="s">
        <v>578</v>
      </c>
      <c r="D371" s="206" t="s">
        <v>137</v>
      </c>
      <c r="E371" s="207" t="s">
        <v>579</v>
      </c>
      <c r="F371" s="208" t="s">
        <v>580</v>
      </c>
      <c r="G371" s="209" t="s">
        <v>150</v>
      </c>
      <c r="H371" s="210">
        <v>3.5</v>
      </c>
      <c r="I371" s="211"/>
      <c r="J371" s="212">
        <f>ROUND(I371*H371,2)</f>
        <v>0</v>
      </c>
      <c r="K371" s="208" t="s">
        <v>141</v>
      </c>
      <c r="L371" s="46"/>
      <c r="M371" s="213" t="s">
        <v>19</v>
      </c>
      <c r="N371" s="214" t="s">
        <v>43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230</v>
      </c>
      <c r="AT371" s="217" t="s">
        <v>137</v>
      </c>
      <c r="AU371" s="217" t="s">
        <v>82</v>
      </c>
      <c r="AY371" s="19" t="s">
        <v>134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80</v>
      </c>
      <c r="BK371" s="218">
        <f>ROUND(I371*H371,2)</f>
        <v>0</v>
      </c>
      <c r="BL371" s="19" t="s">
        <v>230</v>
      </c>
      <c r="BM371" s="217" t="s">
        <v>581</v>
      </c>
    </row>
    <row r="372" s="2" customFormat="1">
      <c r="A372" s="40"/>
      <c r="B372" s="41"/>
      <c r="C372" s="42"/>
      <c r="D372" s="219" t="s">
        <v>144</v>
      </c>
      <c r="E372" s="42"/>
      <c r="F372" s="220" t="s">
        <v>582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144</v>
      </c>
      <c r="AU372" s="19" t="s">
        <v>82</v>
      </c>
    </row>
    <row r="373" s="2" customFormat="1">
      <c r="A373" s="40"/>
      <c r="B373" s="41"/>
      <c r="C373" s="42"/>
      <c r="D373" s="224" t="s">
        <v>146</v>
      </c>
      <c r="E373" s="42"/>
      <c r="F373" s="225" t="s">
        <v>583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146</v>
      </c>
      <c r="AU373" s="19" t="s">
        <v>82</v>
      </c>
    </row>
    <row r="374" s="15" customFormat="1">
      <c r="A374" s="15"/>
      <c r="B374" s="248"/>
      <c r="C374" s="249"/>
      <c r="D374" s="219" t="s">
        <v>154</v>
      </c>
      <c r="E374" s="250" t="s">
        <v>19</v>
      </c>
      <c r="F374" s="251" t="s">
        <v>584</v>
      </c>
      <c r="G374" s="249"/>
      <c r="H374" s="250" t="s">
        <v>19</v>
      </c>
      <c r="I374" s="252"/>
      <c r="J374" s="249"/>
      <c r="K374" s="249"/>
      <c r="L374" s="253"/>
      <c r="M374" s="254"/>
      <c r="N374" s="255"/>
      <c r="O374" s="255"/>
      <c r="P374" s="255"/>
      <c r="Q374" s="255"/>
      <c r="R374" s="255"/>
      <c r="S374" s="255"/>
      <c r="T374" s="256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7" t="s">
        <v>154</v>
      </c>
      <c r="AU374" s="257" t="s">
        <v>82</v>
      </c>
      <c r="AV374" s="15" t="s">
        <v>80</v>
      </c>
      <c r="AW374" s="15" t="s">
        <v>33</v>
      </c>
      <c r="AX374" s="15" t="s">
        <v>72</v>
      </c>
      <c r="AY374" s="257" t="s">
        <v>134</v>
      </c>
    </row>
    <row r="375" s="13" customFormat="1">
      <c r="A375" s="13"/>
      <c r="B375" s="226"/>
      <c r="C375" s="227"/>
      <c r="D375" s="219" t="s">
        <v>154</v>
      </c>
      <c r="E375" s="228" t="s">
        <v>19</v>
      </c>
      <c r="F375" s="229" t="s">
        <v>585</v>
      </c>
      <c r="G375" s="227"/>
      <c r="H375" s="230">
        <v>3.5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154</v>
      </c>
      <c r="AU375" s="236" t="s">
        <v>82</v>
      </c>
      <c r="AV375" s="13" t="s">
        <v>82</v>
      </c>
      <c r="AW375" s="13" t="s">
        <v>33</v>
      </c>
      <c r="AX375" s="13" t="s">
        <v>72</v>
      </c>
      <c r="AY375" s="236" t="s">
        <v>134</v>
      </c>
    </row>
    <row r="376" s="14" customFormat="1">
      <c r="A376" s="14"/>
      <c r="B376" s="237"/>
      <c r="C376" s="238"/>
      <c r="D376" s="219" t="s">
        <v>154</v>
      </c>
      <c r="E376" s="239" t="s">
        <v>19</v>
      </c>
      <c r="F376" s="240" t="s">
        <v>156</v>
      </c>
      <c r="G376" s="238"/>
      <c r="H376" s="241">
        <v>3.5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154</v>
      </c>
      <c r="AU376" s="247" t="s">
        <v>82</v>
      </c>
      <c r="AV376" s="14" t="s">
        <v>142</v>
      </c>
      <c r="AW376" s="14" t="s">
        <v>33</v>
      </c>
      <c r="AX376" s="14" t="s">
        <v>80</v>
      </c>
      <c r="AY376" s="247" t="s">
        <v>134</v>
      </c>
    </row>
    <row r="377" s="2" customFormat="1" ht="16.5" customHeight="1">
      <c r="A377" s="40"/>
      <c r="B377" s="41"/>
      <c r="C377" s="206" t="s">
        <v>586</v>
      </c>
      <c r="D377" s="206" t="s">
        <v>137</v>
      </c>
      <c r="E377" s="207" t="s">
        <v>587</v>
      </c>
      <c r="F377" s="208" t="s">
        <v>588</v>
      </c>
      <c r="G377" s="209" t="s">
        <v>150</v>
      </c>
      <c r="H377" s="210">
        <v>3.5</v>
      </c>
      <c r="I377" s="211"/>
      <c r="J377" s="212">
        <f>ROUND(I377*H377,2)</f>
        <v>0</v>
      </c>
      <c r="K377" s="208" t="s">
        <v>141</v>
      </c>
      <c r="L377" s="46"/>
      <c r="M377" s="213" t="s">
        <v>19</v>
      </c>
      <c r="N377" s="214" t="s">
        <v>43</v>
      </c>
      <c r="O377" s="86"/>
      <c r="P377" s="215">
        <f>O377*H377</f>
        <v>0</v>
      </c>
      <c r="Q377" s="215">
        <v>0.00029999999999999997</v>
      </c>
      <c r="R377" s="215">
        <f>Q377*H377</f>
        <v>0.0010499999999999999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230</v>
      </c>
      <c r="AT377" s="217" t="s">
        <v>137</v>
      </c>
      <c r="AU377" s="217" t="s">
        <v>82</v>
      </c>
      <c r="AY377" s="19" t="s">
        <v>134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80</v>
      </c>
      <c r="BK377" s="218">
        <f>ROUND(I377*H377,2)</f>
        <v>0</v>
      </c>
      <c r="BL377" s="19" t="s">
        <v>230</v>
      </c>
      <c r="BM377" s="217" t="s">
        <v>589</v>
      </c>
    </row>
    <row r="378" s="2" customFormat="1">
      <c r="A378" s="40"/>
      <c r="B378" s="41"/>
      <c r="C378" s="42"/>
      <c r="D378" s="219" t="s">
        <v>144</v>
      </c>
      <c r="E378" s="42"/>
      <c r="F378" s="220" t="s">
        <v>590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144</v>
      </c>
      <c r="AU378" s="19" t="s">
        <v>82</v>
      </c>
    </row>
    <row r="379" s="2" customFormat="1">
      <c r="A379" s="40"/>
      <c r="B379" s="41"/>
      <c r="C379" s="42"/>
      <c r="D379" s="224" t="s">
        <v>146</v>
      </c>
      <c r="E379" s="42"/>
      <c r="F379" s="225" t="s">
        <v>591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146</v>
      </c>
      <c r="AU379" s="19" t="s">
        <v>82</v>
      </c>
    </row>
    <row r="380" s="2" customFormat="1" ht="24.15" customHeight="1">
      <c r="A380" s="40"/>
      <c r="B380" s="41"/>
      <c r="C380" s="206" t="s">
        <v>592</v>
      </c>
      <c r="D380" s="206" t="s">
        <v>137</v>
      </c>
      <c r="E380" s="207" t="s">
        <v>593</v>
      </c>
      <c r="F380" s="208" t="s">
        <v>594</v>
      </c>
      <c r="G380" s="209" t="s">
        <v>150</v>
      </c>
      <c r="H380" s="210">
        <v>2.25</v>
      </c>
      <c r="I380" s="211"/>
      <c r="J380" s="212">
        <f>ROUND(I380*H380,2)</f>
        <v>0</v>
      </c>
      <c r="K380" s="208" t="s">
        <v>141</v>
      </c>
      <c r="L380" s="46"/>
      <c r="M380" s="213" t="s">
        <v>19</v>
      </c>
      <c r="N380" s="214" t="s">
        <v>43</v>
      </c>
      <c r="O380" s="86"/>
      <c r="P380" s="215">
        <f>O380*H380</f>
        <v>0</v>
      </c>
      <c r="Q380" s="215">
        <v>0</v>
      </c>
      <c r="R380" s="215">
        <f>Q380*H380</f>
        <v>0</v>
      </c>
      <c r="S380" s="215">
        <v>0.081500000000000003</v>
      </c>
      <c r="T380" s="216">
        <f>S380*H380</f>
        <v>0.18337500000000001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230</v>
      </c>
      <c r="AT380" s="217" t="s">
        <v>137</v>
      </c>
      <c r="AU380" s="217" t="s">
        <v>82</v>
      </c>
      <c r="AY380" s="19" t="s">
        <v>134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80</v>
      </c>
      <c r="BK380" s="218">
        <f>ROUND(I380*H380,2)</f>
        <v>0</v>
      </c>
      <c r="BL380" s="19" t="s">
        <v>230</v>
      </c>
      <c r="BM380" s="217" t="s">
        <v>595</v>
      </c>
    </row>
    <row r="381" s="2" customFormat="1">
      <c r="A381" s="40"/>
      <c r="B381" s="41"/>
      <c r="C381" s="42"/>
      <c r="D381" s="219" t="s">
        <v>144</v>
      </c>
      <c r="E381" s="42"/>
      <c r="F381" s="220" t="s">
        <v>596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144</v>
      </c>
      <c r="AU381" s="19" t="s">
        <v>82</v>
      </c>
    </row>
    <row r="382" s="2" customFormat="1">
      <c r="A382" s="40"/>
      <c r="B382" s="41"/>
      <c r="C382" s="42"/>
      <c r="D382" s="224" t="s">
        <v>146</v>
      </c>
      <c r="E382" s="42"/>
      <c r="F382" s="225" t="s">
        <v>597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146</v>
      </c>
      <c r="AU382" s="19" t="s">
        <v>82</v>
      </c>
    </row>
    <row r="383" s="13" customFormat="1">
      <c r="A383" s="13"/>
      <c r="B383" s="226"/>
      <c r="C383" s="227"/>
      <c r="D383" s="219" t="s">
        <v>154</v>
      </c>
      <c r="E383" s="228" t="s">
        <v>19</v>
      </c>
      <c r="F383" s="229" t="s">
        <v>598</v>
      </c>
      <c r="G383" s="227"/>
      <c r="H383" s="230">
        <v>2.25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154</v>
      </c>
      <c r="AU383" s="236" t="s">
        <v>82</v>
      </c>
      <c r="AV383" s="13" t="s">
        <v>82</v>
      </c>
      <c r="AW383" s="13" t="s">
        <v>33</v>
      </c>
      <c r="AX383" s="13" t="s">
        <v>72</v>
      </c>
      <c r="AY383" s="236" t="s">
        <v>134</v>
      </c>
    </row>
    <row r="384" s="14" customFormat="1">
      <c r="A384" s="14"/>
      <c r="B384" s="237"/>
      <c r="C384" s="238"/>
      <c r="D384" s="219" t="s">
        <v>154</v>
      </c>
      <c r="E384" s="239" t="s">
        <v>19</v>
      </c>
      <c r="F384" s="240" t="s">
        <v>156</v>
      </c>
      <c r="G384" s="238"/>
      <c r="H384" s="241">
        <v>2.25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7" t="s">
        <v>154</v>
      </c>
      <c r="AU384" s="247" t="s">
        <v>82</v>
      </c>
      <c r="AV384" s="14" t="s">
        <v>142</v>
      </c>
      <c r="AW384" s="14" t="s">
        <v>33</v>
      </c>
      <c r="AX384" s="14" t="s">
        <v>80</v>
      </c>
      <c r="AY384" s="247" t="s">
        <v>134</v>
      </c>
    </row>
    <row r="385" s="2" customFormat="1" ht="33" customHeight="1">
      <c r="A385" s="40"/>
      <c r="B385" s="41"/>
      <c r="C385" s="206" t="s">
        <v>599</v>
      </c>
      <c r="D385" s="206" t="s">
        <v>137</v>
      </c>
      <c r="E385" s="207" t="s">
        <v>600</v>
      </c>
      <c r="F385" s="208" t="s">
        <v>601</v>
      </c>
      <c r="G385" s="209" t="s">
        <v>150</v>
      </c>
      <c r="H385" s="210">
        <v>3.5</v>
      </c>
      <c r="I385" s="211"/>
      <c r="J385" s="212">
        <f>ROUND(I385*H385,2)</f>
        <v>0</v>
      </c>
      <c r="K385" s="208" t="s">
        <v>141</v>
      </c>
      <c r="L385" s="46"/>
      <c r="M385" s="213" t="s">
        <v>19</v>
      </c>
      <c r="N385" s="214" t="s">
        <v>43</v>
      </c>
      <c r="O385" s="86"/>
      <c r="P385" s="215">
        <f>O385*H385</f>
        <v>0</v>
      </c>
      <c r="Q385" s="215">
        <v>0.0090299999999999998</v>
      </c>
      <c r="R385" s="215">
        <f>Q385*H385</f>
        <v>0.031605000000000001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230</v>
      </c>
      <c r="AT385" s="217" t="s">
        <v>137</v>
      </c>
      <c r="AU385" s="217" t="s">
        <v>82</v>
      </c>
      <c r="AY385" s="19" t="s">
        <v>134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80</v>
      </c>
      <c r="BK385" s="218">
        <f>ROUND(I385*H385,2)</f>
        <v>0</v>
      </c>
      <c r="BL385" s="19" t="s">
        <v>230</v>
      </c>
      <c r="BM385" s="217" t="s">
        <v>602</v>
      </c>
    </row>
    <row r="386" s="2" customFormat="1">
      <c r="A386" s="40"/>
      <c r="B386" s="41"/>
      <c r="C386" s="42"/>
      <c r="D386" s="219" t="s">
        <v>144</v>
      </c>
      <c r="E386" s="42"/>
      <c r="F386" s="220" t="s">
        <v>603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144</v>
      </c>
      <c r="AU386" s="19" t="s">
        <v>82</v>
      </c>
    </row>
    <row r="387" s="2" customFormat="1">
      <c r="A387" s="40"/>
      <c r="B387" s="41"/>
      <c r="C387" s="42"/>
      <c r="D387" s="224" t="s">
        <v>146</v>
      </c>
      <c r="E387" s="42"/>
      <c r="F387" s="225" t="s">
        <v>604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146</v>
      </c>
      <c r="AU387" s="19" t="s">
        <v>82</v>
      </c>
    </row>
    <row r="388" s="2" customFormat="1" ht="24.15" customHeight="1">
      <c r="A388" s="40"/>
      <c r="B388" s="41"/>
      <c r="C388" s="258" t="s">
        <v>605</v>
      </c>
      <c r="D388" s="258" t="s">
        <v>315</v>
      </c>
      <c r="E388" s="259" t="s">
        <v>606</v>
      </c>
      <c r="F388" s="260" t="s">
        <v>607</v>
      </c>
      <c r="G388" s="261" t="s">
        <v>150</v>
      </c>
      <c r="H388" s="262">
        <v>4.0250000000000004</v>
      </c>
      <c r="I388" s="263"/>
      <c r="J388" s="264">
        <f>ROUND(I388*H388,2)</f>
        <v>0</v>
      </c>
      <c r="K388" s="260" t="s">
        <v>141</v>
      </c>
      <c r="L388" s="265"/>
      <c r="M388" s="266" t="s">
        <v>19</v>
      </c>
      <c r="N388" s="267" t="s">
        <v>43</v>
      </c>
      <c r="O388" s="86"/>
      <c r="P388" s="215">
        <f>O388*H388</f>
        <v>0</v>
      </c>
      <c r="Q388" s="215">
        <v>0.018409999999999999</v>
      </c>
      <c r="R388" s="215">
        <f>Q388*H388</f>
        <v>0.074100250000000006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318</v>
      </c>
      <c r="AT388" s="217" t="s">
        <v>315</v>
      </c>
      <c r="AU388" s="217" t="s">
        <v>82</v>
      </c>
      <c r="AY388" s="19" t="s">
        <v>134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80</v>
      </c>
      <c r="BK388" s="218">
        <f>ROUND(I388*H388,2)</f>
        <v>0</v>
      </c>
      <c r="BL388" s="19" t="s">
        <v>230</v>
      </c>
      <c r="BM388" s="217" t="s">
        <v>608</v>
      </c>
    </row>
    <row r="389" s="2" customFormat="1">
      <c r="A389" s="40"/>
      <c r="B389" s="41"/>
      <c r="C389" s="42"/>
      <c r="D389" s="219" t="s">
        <v>144</v>
      </c>
      <c r="E389" s="42"/>
      <c r="F389" s="220" t="s">
        <v>607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144</v>
      </c>
      <c r="AU389" s="19" t="s">
        <v>82</v>
      </c>
    </row>
    <row r="390" s="13" customFormat="1">
      <c r="A390" s="13"/>
      <c r="B390" s="226"/>
      <c r="C390" s="227"/>
      <c r="D390" s="219" t="s">
        <v>154</v>
      </c>
      <c r="E390" s="228" t="s">
        <v>19</v>
      </c>
      <c r="F390" s="229" t="s">
        <v>609</v>
      </c>
      <c r="G390" s="227"/>
      <c r="H390" s="230">
        <v>3.5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154</v>
      </c>
      <c r="AU390" s="236" t="s">
        <v>82</v>
      </c>
      <c r="AV390" s="13" t="s">
        <v>82</v>
      </c>
      <c r="AW390" s="13" t="s">
        <v>33</v>
      </c>
      <c r="AX390" s="13" t="s">
        <v>80</v>
      </c>
      <c r="AY390" s="236" t="s">
        <v>134</v>
      </c>
    </row>
    <row r="391" s="13" customFormat="1">
      <c r="A391" s="13"/>
      <c r="B391" s="226"/>
      <c r="C391" s="227"/>
      <c r="D391" s="219" t="s">
        <v>154</v>
      </c>
      <c r="E391" s="227"/>
      <c r="F391" s="229" t="s">
        <v>610</v>
      </c>
      <c r="G391" s="227"/>
      <c r="H391" s="230">
        <v>4.0250000000000004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154</v>
      </c>
      <c r="AU391" s="236" t="s">
        <v>82</v>
      </c>
      <c r="AV391" s="13" t="s">
        <v>82</v>
      </c>
      <c r="AW391" s="13" t="s">
        <v>4</v>
      </c>
      <c r="AX391" s="13" t="s">
        <v>80</v>
      </c>
      <c r="AY391" s="236" t="s">
        <v>134</v>
      </c>
    </row>
    <row r="392" s="2" customFormat="1" ht="16.5" customHeight="1">
      <c r="A392" s="40"/>
      <c r="B392" s="41"/>
      <c r="C392" s="206" t="s">
        <v>611</v>
      </c>
      <c r="D392" s="206" t="s">
        <v>137</v>
      </c>
      <c r="E392" s="207" t="s">
        <v>612</v>
      </c>
      <c r="F392" s="208" t="s">
        <v>613</v>
      </c>
      <c r="G392" s="209" t="s">
        <v>245</v>
      </c>
      <c r="H392" s="210">
        <v>3.5</v>
      </c>
      <c r="I392" s="211"/>
      <c r="J392" s="212">
        <f>ROUND(I392*H392,2)</f>
        <v>0</v>
      </c>
      <c r="K392" s="208" t="s">
        <v>141</v>
      </c>
      <c r="L392" s="46"/>
      <c r="M392" s="213" t="s">
        <v>19</v>
      </c>
      <c r="N392" s="214" t="s">
        <v>43</v>
      </c>
      <c r="O392" s="86"/>
      <c r="P392" s="215">
        <f>O392*H392</f>
        <v>0</v>
      </c>
      <c r="Q392" s="215">
        <v>9.0000000000000006E-05</v>
      </c>
      <c r="R392" s="215">
        <f>Q392*H392</f>
        <v>0.00031500000000000001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230</v>
      </c>
      <c r="AT392" s="217" t="s">
        <v>137</v>
      </c>
      <c r="AU392" s="217" t="s">
        <v>82</v>
      </c>
      <c r="AY392" s="19" t="s">
        <v>134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80</v>
      </c>
      <c r="BK392" s="218">
        <f>ROUND(I392*H392,2)</f>
        <v>0</v>
      </c>
      <c r="BL392" s="19" t="s">
        <v>230</v>
      </c>
      <c r="BM392" s="217" t="s">
        <v>614</v>
      </c>
    </row>
    <row r="393" s="2" customFormat="1">
      <c r="A393" s="40"/>
      <c r="B393" s="41"/>
      <c r="C393" s="42"/>
      <c r="D393" s="219" t="s">
        <v>144</v>
      </c>
      <c r="E393" s="42"/>
      <c r="F393" s="220" t="s">
        <v>615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144</v>
      </c>
      <c r="AU393" s="19" t="s">
        <v>82</v>
      </c>
    </row>
    <row r="394" s="2" customFormat="1">
      <c r="A394" s="40"/>
      <c r="B394" s="41"/>
      <c r="C394" s="42"/>
      <c r="D394" s="224" t="s">
        <v>146</v>
      </c>
      <c r="E394" s="42"/>
      <c r="F394" s="225" t="s">
        <v>616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146</v>
      </c>
      <c r="AU394" s="19" t="s">
        <v>82</v>
      </c>
    </row>
    <row r="395" s="13" customFormat="1">
      <c r="A395" s="13"/>
      <c r="B395" s="226"/>
      <c r="C395" s="227"/>
      <c r="D395" s="219" t="s">
        <v>154</v>
      </c>
      <c r="E395" s="228" t="s">
        <v>19</v>
      </c>
      <c r="F395" s="229" t="s">
        <v>609</v>
      </c>
      <c r="G395" s="227"/>
      <c r="H395" s="230">
        <v>3.5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154</v>
      </c>
      <c r="AU395" s="236" t="s">
        <v>82</v>
      </c>
      <c r="AV395" s="13" t="s">
        <v>82</v>
      </c>
      <c r="AW395" s="13" t="s">
        <v>33</v>
      </c>
      <c r="AX395" s="13" t="s">
        <v>80</v>
      </c>
      <c r="AY395" s="236" t="s">
        <v>134</v>
      </c>
    </row>
    <row r="396" s="2" customFormat="1" ht="24.15" customHeight="1">
      <c r="A396" s="40"/>
      <c r="B396" s="41"/>
      <c r="C396" s="206" t="s">
        <v>617</v>
      </c>
      <c r="D396" s="206" t="s">
        <v>137</v>
      </c>
      <c r="E396" s="207" t="s">
        <v>618</v>
      </c>
      <c r="F396" s="208" t="s">
        <v>619</v>
      </c>
      <c r="G396" s="209" t="s">
        <v>339</v>
      </c>
      <c r="H396" s="268"/>
      <c r="I396" s="211"/>
      <c r="J396" s="212">
        <f>ROUND(I396*H396,2)</f>
        <v>0</v>
      </c>
      <c r="K396" s="208" t="s">
        <v>141</v>
      </c>
      <c r="L396" s="46"/>
      <c r="M396" s="213" t="s">
        <v>19</v>
      </c>
      <c r="N396" s="214" t="s">
        <v>43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230</v>
      </c>
      <c r="AT396" s="217" t="s">
        <v>137</v>
      </c>
      <c r="AU396" s="217" t="s">
        <v>82</v>
      </c>
      <c r="AY396" s="19" t="s">
        <v>134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80</v>
      </c>
      <c r="BK396" s="218">
        <f>ROUND(I396*H396,2)</f>
        <v>0</v>
      </c>
      <c r="BL396" s="19" t="s">
        <v>230</v>
      </c>
      <c r="BM396" s="217" t="s">
        <v>620</v>
      </c>
    </row>
    <row r="397" s="2" customFormat="1">
      <c r="A397" s="40"/>
      <c r="B397" s="41"/>
      <c r="C397" s="42"/>
      <c r="D397" s="219" t="s">
        <v>144</v>
      </c>
      <c r="E397" s="42"/>
      <c r="F397" s="220" t="s">
        <v>621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144</v>
      </c>
      <c r="AU397" s="19" t="s">
        <v>82</v>
      </c>
    </row>
    <row r="398" s="2" customFormat="1">
      <c r="A398" s="40"/>
      <c r="B398" s="41"/>
      <c r="C398" s="42"/>
      <c r="D398" s="224" t="s">
        <v>146</v>
      </c>
      <c r="E398" s="42"/>
      <c r="F398" s="225" t="s">
        <v>622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146</v>
      </c>
      <c r="AU398" s="19" t="s">
        <v>82</v>
      </c>
    </row>
    <row r="399" s="12" customFormat="1" ht="22.8" customHeight="1">
      <c r="A399" s="12"/>
      <c r="B399" s="190"/>
      <c r="C399" s="191"/>
      <c r="D399" s="192" t="s">
        <v>71</v>
      </c>
      <c r="E399" s="204" t="s">
        <v>623</v>
      </c>
      <c r="F399" s="204" t="s">
        <v>624</v>
      </c>
      <c r="G399" s="191"/>
      <c r="H399" s="191"/>
      <c r="I399" s="194"/>
      <c r="J399" s="205">
        <f>BK399</f>
        <v>0</v>
      </c>
      <c r="K399" s="191"/>
      <c r="L399" s="196"/>
      <c r="M399" s="197"/>
      <c r="N399" s="198"/>
      <c r="O399" s="198"/>
      <c r="P399" s="199">
        <f>SUM(P400:P405)</f>
        <v>0</v>
      </c>
      <c r="Q399" s="198"/>
      <c r="R399" s="199">
        <f>SUM(R400:R405)</f>
        <v>0.00030000000000000003</v>
      </c>
      <c r="S399" s="198"/>
      <c r="T399" s="200">
        <f>SUM(T400:T405)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01" t="s">
        <v>82</v>
      </c>
      <c r="AT399" s="202" t="s">
        <v>71</v>
      </c>
      <c r="AU399" s="202" t="s">
        <v>80</v>
      </c>
      <c r="AY399" s="201" t="s">
        <v>134</v>
      </c>
      <c r="BK399" s="203">
        <f>SUM(BK400:BK405)</f>
        <v>0</v>
      </c>
    </row>
    <row r="400" s="2" customFormat="1" ht="24.15" customHeight="1">
      <c r="A400" s="40"/>
      <c r="B400" s="41"/>
      <c r="C400" s="206" t="s">
        <v>625</v>
      </c>
      <c r="D400" s="206" t="s">
        <v>137</v>
      </c>
      <c r="E400" s="207" t="s">
        <v>626</v>
      </c>
      <c r="F400" s="208" t="s">
        <v>627</v>
      </c>
      <c r="G400" s="209" t="s">
        <v>245</v>
      </c>
      <c r="H400" s="210">
        <v>6</v>
      </c>
      <c r="I400" s="211"/>
      <c r="J400" s="212">
        <f>ROUND(I400*H400,2)</f>
        <v>0</v>
      </c>
      <c r="K400" s="208" t="s">
        <v>141</v>
      </c>
      <c r="L400" s="46"/>
      <c r="M400" s="213" t="s">
        <v>19</v>
      </c>
      <c r="N400" s="214" t="s">
        <v>43</v>
      </c>
      <c r="O400" s="86"/>
      <c r="P400" s="215">
        <f>O400*H400</f>
        <v>0</v>
      </c>
      <c r="Q400" s="215">
        <v>2.0000000000000002E-05</v>
      </c>
      <c r="R400" s="215">
        <f>Q400*H400</f>
        <v>0.00012000000000000002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230</v>
      </c>
      <c r="AT400" s="217" t="s">
        <v>137</v>
      </c>
      <c r="AU400" s="217" t="s">
        <v>82</v>
      </c>
      <c r="AY400" s="19" t="s">
        <v>134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80</v>
      </c>
      <c r="BK400" s="218">
        <f>ROUND(I400*H400,2)</f>
        <v>0</v>
      </c>
      <c r="BL400" s="19" t="s">
        <v>230</v>
      </c>
      <c r="BM400" s="217" t="s">
        <v>628</v>
      </c>
    </row>
    <row r="401" s="2" customFormat="1">
      <c r="A401" s="40"/>
      <c r="B401" s="41"/>
      <c r="C401" s="42"/>
      <c r="D401" s="219" t="s">
        <v>144</v>
      </c>
      <c r="E401" s="42"/>
      <c r="F401" s="220" t="s">
        <v>629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144</v>
      </c>
      <c r="AU401" s="19" t="s">
        <v>82</v>
      </c>
    </row>
    <row r="402" s="2" customFormat="1">
      <c r="A402" s="40"/>
      <c r="B402" s="41"/>
      <c r="C402" s="42"/>
      <c r="D402" s="224" t="s">
        <v>146</v>
      </c>
      <c r="E402" s="42"/>
      <c r="F402" s="225" t="s">
        <v>630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146</v>
      </c>
      <c r="AU402" s="19" t="s">
        <v>82</v>
      </c>
    </row>
    <row r="403" s="2" customFormat="1" ht="24.15" customHeight="1">
      <c r="A403" s="40"/>
      <c r="B403" s="41"/>
      <c r="C403" s="206" t="s">
        <v>631</v>
      </c>
      <c r="D403" s="206" t="s">
        <v>137</v>
      </c>
      <c r="E403" s="207" t="s">
        <v>632</v>
      </c>
      <c r="F403" s="208" t="s">
        <v>633</v>
      </c>
      <c r="G403" s="209" t="s">
        <v>245</v>
      </c>
      <c r="H403" s="210">
        <v>6</v>
      </c>
      <c r="I403" s="211"/>
      <c r="J403" s="212">
        <f>ROUND(I403*H403,2)</f>
        <v>0</v>
      </c>
      <c r="K403" s="208" t="s">
        <v>141</v>
      </c>
      <c r="L403" s="46"/>
      <c r="M403" s="213" t="s">
        <v>19</v>
      </c>
      <c r="N403" s="214" t="s">
        <v>43</v>
      </c>
      <c r="O403" s="86"/>
      <c r="P403" s="215">
        <f>O403*H403</f>
        <v>0</v>
      </c>
      <c r="Q403" s="215">
        <v>3.0000000000000001E-05</v>
      </c>
      <c r="R403" s="215">
        <f>Q403*H403</f>
        <v>0.00018000000000000001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230</v>
      </c>
      <c r="AT403" s="217" t="s">
        <v>137</v>
      </c>
      <c r="AU403" s="217" t="s">
        <v>82</v>
      </c>
      <c r="AY403" s="19" t="s">
        <v>134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80</v>
      </c>
      <c r="BK403" s="218">
        <f>ROUND(I403*H403,2)</f>
        <v>0</v>
      </c>
      <c r="BL403" s="19" t="s">
        <v>230</v>
      </c>
      <c r="BM403" s="217" t="s">
        <v>634</v>
      </c>
    </row>
    <row r="404" s="2" customFormat="1">
      <c r="A404" s="40"/>
      <c r="B404" s="41"/>
      <c r="C404" s="42"/>
      <c r="D404" s="219" t="s">
        <v>144</v>
      </c>
      <c r="E404" s="42"/>
      <c r="F404" s="220" t="s">
        <v>635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144</v>
      </c>
      <c r="AU404" s="19" t="s">
        <v>82</v>
      </c>
    </row>
    <row r="405" s="2" customFormat="1">
      <c r="A405" s="40"/>
      <c r="B405" s="41"/>
      <c r="C405" s="42"/>
      <c r="D405" s="224" t="s">
        <v>146</v>
      </c>
      <c r="E405" s="42"/>
      <c r="F405" s="225" t="s">
        <v>636</v>
      </c>
      <c r="G405" s="42"/>
      <c r="H405" s="42"/>
      <c r="I405" s="221"/>
      <c r="J405" s="42"/>
      <c r="K405" s="42"/>
      <c r="L405" s="46"/>
      <c r="M405" s="222"/>
      <c r="N405" s="223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146</v>
      </c>
      <c r="AU405" s="19" t="s">
        <v>82</v>
      </c>
    </row>
    <row r="406" s="12" customFormat="1" ht="22.8" customHeight="1">
      <c r="A406" s="12"/>
      <c r="B406" s="190"/>
      <c r="C406" s="191"/>
      <c r="D406" s="192" t="s">
        <v>71</v>
      </c>
      <c r="E406" s="204" t="s">
        <v>637</v>
      </c>
      <c r="F406" s="204" t="s">
        <v>638</v>
      </c>
      <c r="G406" s="191"/>
      <c r="H406" s="191"/>
      <c r="I406" s="194"/>
      <c r="J406" s="205">
        <f>BK406</f>
        <v>0</v>
      </c>
      <c r="K406" s="191"/>
      <c r="L406" s="196"/>
      <c r="M406" s="197"/>
      <c r="N406" s="198"/>
      <c r="O406" s="198"/>
      <c r="P406" s="199">
        <f>SUM(P407:P442)</f>
        <v>0</v>
      </c>
      <c r="Q406" s="198"/>
      <c r="R406" s="199">
        <f>SUM(R407:R442)</f>
        <v>0.14737899999999998</v>
      </c>
      <c r="S406" s="198"/>
      <c r="T406" s="200">
        <f>SUM(T407:T442)</f>
        <v>0.037139999999999999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1" t="s">
        <v>82</v>
      </c>
      <c r="AT406" s="202" t="s">
        <v>71</v>
      </c>
      <c r="AU406" s="202" t="s">
        <v>80</v>
      </c>
      <c r="AY406" s="201" t="s">
        <v>134</v>
      </c>
      <c r="BK406" s="203">
        <f>SUM(BK407:BK442)</f>
        <v>0</v>
      </c>
    </row>
    <row r="407" s="2" customFormat="1" ht="24.15" customHeight="1">
      <c r="A407" s="40"/>
      <c r="B407" s="41"/>
      <c r="C407" s="206" t="s">
        <v>639</v>
      </c>
      <c r="D407" s="206" t="s">
        <v>137</v>
      </c>
      <c r="E407" s="207" t="s">
        <v>640</v>
      </c>
      <c r="F407" s="208" t="s">
        <v>641</v>
      </c>
      <c r="G407" s="209" t="s">
        <v>150</v>
      </c>
      <c r="H407" s="210">
        <v>283.25</v>
      </c>
      <c r="I407" s="211"/>
      <c r="J407" s="212">
        <f>ROUND(I407*H407,2)</f>
        <v>0</v>
      </c>
      <c r="K407" s="208" t="s">
        <v>141</v>
      </c>
      <c r="L407" s="46"/>
      <c r="M407" s="213" t="s">
        <v>19</v>
      </c>
      <c r="N407" s="214" t="s">
        <v>43</v>
      </c>
      <c r="O407" s="86"/>
      <c r="P407" s="215">
        <f>O407*H407</f>
        <v>0</v>
      </c>
      <c r="Q407" s="215">
        <v>1.0000000000000001E-05</v>
      </c>
      <c r="R407" s="215">
        <f>Q407*H407</f>
        <v>0.0028325000000000004</v>
      </c>
      <c r="S407" s="215">
        <v>0.00012</v>
      </c>
      <c r="T407" s="216">
        <f>S407*H407</f>
        <v>0.033989999999999999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230</v>
      </c>
      <c r="AT407" s="217" t="s">
        <v>137</v>
      </c>
      <c r="AU407" s="217" t="s">
        <v>82</v>
      </c>
      <c r="AY407" s="19" t="s">
        <v>134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80</v>
      </c>
      <c r="BK407" s="218">
        <f>ROUND(I407*H407,2)</f>
        <v>0</v>
      </c>
      <c r="BL407" s="19" t="s">
        <v>230</v>
      </c>
      <c r="BM407" s="217" t="s">
        <v>642</v>
      </c>
    </row>
    <row r="408" s="2" customFormat="1">
      <c r="A408" s="40"/>
      <c r="B408" s="41"/>
      <c r="C408" s="42"/>
      <c r="D408" s="219" t="s">
        <v>144</v>
      </c>
      <c r="E408" s="42"/>
      <c r="F408" s="220" t="s">
        <v>643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144</v>
      </c>
      <c r="AU408" s="19" t="s">
        <v>82</v>
      </c>
    </row>
    <row r="409" s="2" customFormat="1">
      <c r="A409" s="40"/>
      <c r="B409" s="41"/>
      <c r="C409" s="42"/>
      <c r="D409" s="224" t="s">
        <v>146</v>
      </c>
      <c r="E409" s="42"/>
      <c r="F409" s="225" t="s">
        <v>644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146</v>
      </c>
      <c r="AU409" s="19" t="s">
        <v>82</v>
      </c>
    </row>
    <row r="410" s="13" customFormat="1">
      <c r="A410" s="13"/>
      <c r="B410" s="226"/>
      <c r="C410" s="227"/>
      <c r="D410" s="219" t="s">
        <v>154</v>
      </c>
      <c r="E410" s="228" t="s">
        <v>19</v>
      </c>
      <c r="F410" s="229" t="s">
        <v>645</v>
      </c>
      <c r="G410" s="227"/>
      <c r="H410" s="230">
        <v>17.640000000000001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154</v>
      </c>
      <c r="AU410" s="236" t="s">
        <v>82</v>
      </c>
      <c r="AV410" s="13" t="s">
        <v>82</v>
      </c>
      <c r="AW410" s="13" t="s">
        <v>33</v>
      </c>
      <c r="AX410" s="13" t="s">
        <v>72</v>
      </c>
      <c r="AY410" s="236" t="s">
        <v>134</v>
      </c>
    </row>
    <row r="411" s="13" customFormat="1">
      <c r="A411" s="13"/>
      <c r="B411" s="226"/>
      <c r="C411" s="227"/>
      <c r="D411" s="219" t="s">
        <v>154</v>
      </c>
      <c r="E411" s="228" t="s">
        <v>19</v>
      </c>
      <c r="F411" s="229" t="s">
        <v>269</v>
      </c>
      <c r="G411" s="227"/>
      <c r="H411" s="230">
        <v>56.659999999999997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154</v>
      </c>
      <c r="AU411" s="236" t="s">
        <v>82</v>
      </c>
      <c r="AV411" s="13" t="s">
        <v>82</v>
      </c>
      <c r="AW411" s="13" t="s">
        <v>33</v>
      </c>
      <c r="AX411" s="13" t="s">
        <v>72</v>
      </c>
      <c r="AY411" s="236" t="s">
        <v>134</v>
      </c>
    </row>
    <row r="412" s="13" customFormat="1">
      <c r="A412" s="13"/>
      <c r="B412" s="226"/>
      <c r="C412" s="227"/>
      <c r="D412" s="219" t="s">
        <v>154</v>
      </c>
      <c r="E412" s="228" t="s">
        <v>19</v>
      </c>
      <c r="F412" s="229" t="s">
        <v>646</v>
      </c>
      <c r="G412" s="227"/>
      <c r="H412" s="230">
        <v>152.69999999999999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154</v>
      </c>
      <c r="AU412" s="236" t="s">
        <v>82</v>
      </c>
      <c r="AV412" s="13" t="s">
        <v>82</v>
      </c>
      <c r="AW412" s="13" t="s">
        <v>33</v>
      </c>
      <c r="AX412" s="13" t="s">
        <v>72</v>
      </c>
      <c r="AY412" s="236" t="s">
        <v>134</v>
      </c>
    </row>
    <row r="413" s="13" customFormat="1">
      <c r="A413" s="13"/>
      <c r="B413" s="226"/>
      <c r="C413" s="227"/>
      <c r="D413" s="219" t="s">
        <v>154</v>
      </c>
      <c r="E413" s="228" t="s">
        <v>19</v>
      </c>
      <c r="F413" s="229" t="s">
        <v>647</v>
      </c>
      <c r="G413" s="227"/>
      <c r="H413" s="230">
        <v>56.25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154</v>
      </c>
      <c r="AU413" s="236" t="s">
        <v>82</v>
      </c>
      <c r="AV413" s="13" t="s">
        <v>82</v>
      </c>
      <c r="AW413" s="13" t="s">
        <v>33</v>
      </c>
      <c r="AX413" s="13" t="s">
        <v>72</v>
      </c>
      <c r="AY413" s="236" t="s">
        <v>134</v>
      </c>
    </row>
    <row r="414" s="14" customFormat="1">
      <c r="A414" s="14"/>
      <c r="B414" s="237"/>
      <c r="C414" s="238"/>
      <c r="D414" s="219" t="s">
        <v>154</v>
      </c>
      <c r="E414" s="239" t="s">
        <v>19</v>
      </c>
      <c r="F414" s="240" t="s">
        <v>156</v>
      </c>
      <c r="G414" s="238"/>
      <c r="H414" s="241">
        <v>283.25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154</v>
      </c>
      <c r="AU414" s="247" t="s">
        <v>82</v>
      </c>
      <c r="AV414" s="14" t="s">
        <v>142</v>
      </c>
      <c r="AW414" s="14" t="s">
        <v>33</v>
      </c>
      <c r="AX414" s="14" t="s">
        <v>80</v>
      </c>
      <c r="AY414" s="247" t="s">
        <v>134</v>
      </c>
    </row>
    <row r="415" s="2" customFormat="1" ht="24.15" customHeight="1">
      <c r="A415" s="40"/>
      <c r="B415" s="41"/>
      <c r="C415" s="206" t="s">
        <v>648</v>
      </c>
      <c r="D415" s="206" t="s">
        <v>137</v>
      </c>
      <c r="E415" s="207" t="s">
        <v>649</v>
      </c>
      <c r="F415" s="208" t="s">
        <v>650</v>
      </c>
      <c r="G415" s="209" t="s">
        <v>245</v>
      </c>
      <c r="H415" s="210">
        <v>87.400000000000006</v>
      </c>
      <c r="I415" s="211"/>
      <c r="J415" s="212">
        <f>ROUND(I415*H415,2)</f>
        <v>0</v>
      </c>
      <c r="K415" s="208" t="s">
        <v>141</v>
      </c>
      <c r="L415" s="46"/>
      <c r="M415" s="213" t="s">
        <v>19</v>
      </c>
      <c r="N415" s="214" t="s">
        <v>43</v>
      </c>
      <c r="O415" s="86"/>
      <c r="P415" s="215">
        <f>O415*H415</f>
        <v>0</v>
      </c>
      <c r="Q415" s="215">
        <v>1.0000000000000001E-05</v>
      </c>
      <c r="R415" s="215">
        <f>Q415*H415</f>
        <v>0.0008740000000000001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230</v>
      </c>
      <c r="AT415" s="217" t="s">
        <v>137</v>
      </c>
      <c r="AU415" s="217" t="s">
        <v>82</v>
      </c>
      <c r="AY415" s="19" t="s">
        <v>134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80</v>
      </c>
      <c r="BK415" s="218">
        <f>ROUND(I415*H415,2)</f>
        <v>0</v>
      </c>
      <c r="BL415" s="19" t="s">
        <v>230</v>
      </c>
      <c r="BM415" s="217" t="s">
        <v>651</v>
      </c>
    </row>
    <row r="416" s="2" customFormat="1">
      <c r="A416" s="40"/>
      <c r="B416" s="41"/>
      <c r="C416" s="42"/>
      <c r="D416" s="219" t="s">
        <v>144</v>
      </c>
      <c r="E416" s="42"/>
      <c r="F416" s="220" t="s">
        <v>652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144</v>
      </c>
      <c r="AU416" s="19" t="s">
        <v>82</v>
      </c>
    </row>
    <row r="417" s="2" customFormat="1">
      <c r="A417" s="40"/>
      <c r="B417" s="41"/>
      <c r="C417" s="42"/>
      <c r="D417" s="224" t="s">
        <v>146</v>
      </c>
      <c r="E417" s="42"/>
      <c r="F417" s="225" t="s">
        <v>653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146</v>
      </c>
      <c r="AU417" s="19" t="s">
        <v>82</v>
      </c>
    </row>
    <row r="418" s="15" customFormat="1">
      <c r="A418" s="15"/>
      <c r="B418" s="248"/>
      <c r="C418" s="249"/>
      <c r="D418" s="219" t="s">
        <v>154</v>
      </c>
      <c r="E418" s="250" t="s">
        <v>19</v>
      </c>
      <c r="F418" s="251" t="s">
        <v>654</v>
      </c>
      <c r="G418" s="249"/>
      <c r="H418" s="250" t="s">
        <v>19</v>
      </c>
      <c r="I418" s="252"/>
      <c r="J418" s="249"/>
      <c r="K418" s="249"/>
      <c r="L418" s="253"/>
      <c r="M418" s="254"/>
      <c r="N418" s="255"/>
      <c r="O418" s="255"/>
      <c r="P418" s="255"/>
      <c r="Q418" s="255"/>
      <c r="R418" s="255"/>
      <c r="S418" s="255"/>
      <c r="T418" s="25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7" t="s">
        <v>154</v>
      </c>
      <c r="AU418" s="257" t="s">
        <v>82</v>
      </c>
      <c r="AV418" s="15" t="s">
        <v>80</v>
      </c>
      <c r="AW418" s="15" t="s">
        <v>33</v>
      </c>
      <c r="AX418" s="15" t="s">
        <v>72</v>
      </c>
      <c r="AY418" s="257" t="s">
        <v>134</v>
      </c>
    </row>
    <row r="419" s="13" customFormat="1">
      <c r="A419" s="13"/>
      <c r="B419" s="226"/>
      <c r="C419" s="227"/>
      <c r="D419" s="219" t="s">
        <v>154</v>
      </c>
      <c r="E419" s="228" t="s">
        <v>19</v>
      </c>
      <c r="F419" s="229" t="s">
        <v>655</v>
      </c>
      <c r="G419" s="227"/>
      <c r="H419" s="230">
        <v>16.199999999999999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154</v>
      </c>
      <c r="AU419" s="236" t="s">
        <v>82</v>
      </c>
      <c r="AV419" s="13" t="s">
        <v>82</v>
      </c>
      <c r="AW419" s="13" t="s">
        <v>33</v>
      </c>
      <c r="AX419" s="13" t="s">
        <v>72</v>
      </c>
      <c r="AY419" s="236" t="s">
        <v>134</v>
      </c>
    </row>
    <row r="420" s="13" customFormat="1">
      <c r="A420" s="13"/>
      <c r="B420" s="226"/>
      <c r="C420" s="227"/>
      <c r="D420" s="219" t="s">
        <v>154</v>
      </c>
      <c r="E420" s="228" t="s">
        <v>19</v>
      </c>
      <c r="F420" s="229" t="s">
        <v>656</v>
      </c>
      <c r="G420" s="227"/>
      <c r="H420" s="230">
        <v>21.600000000000001</v>
      </c>
      <c r="I420" s="231"/>
      <c r="J420" s="227"/>
      <c r="K420" s="227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154</v>
      </c>
      <c r="AU420" s="236" t="s">
        <v>82</v>
      </c>
      <c r="AV420" s="13" t="s">
        <v>82</v>
      </c>
      <c r="AW420" s="13" t="s">
        <v>33</v>
      </c>
      <c r="AX420" s="13" t="s">
        <v>72</v>
      </c>
      <c r="AY420" s="236" t="s">
        <v>134</v>
      </c>
    </row>
    <row r="421" s="13" customFormat="1">
      <c r="A421" s="13"/>
      <c r="B421" s="226"/>
      <c r="C421" s="227"/>
      <c r="D421" s="219" t="s">
        <v>154</v>
      </c>
      <c r="E421" s="228" t="s">
        <v>19</v>
      </c>
      <c r="F421" s="229" t="s">
        <v>657</v>
      </c>
      <c r="G421" s="227"/>
      <c r="H421" s="230">
        <v>49.600000000000001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154</v>
      </c>
      <c r="AU421" s="236" t="s">
        <v>82</v>
      </c>
      <c r="AV421" s="13" t="s">
        <v>82</v>
      </c>
      <c r="AW421" s="13" t="s">
        <v>33</v>
      </c>
      <c r="AX421" s="13" t="s">
        <v>72</v>
      </c>
      <c r="AY421" s="236" t="s">
        <v>134</v>
      </c>
    </row>
    <row r="422" s="14" customFormat="1">
      <c r="A422" s="14"/>
      <c r="B422" s="237"/>
      <c r="C422" s="238"/>
      <c r="D422" s="219" t="s">
        <v>154</v>
      </c>
      <c r="E422" s="239" t="s">
        <v>19</v>
      </c>
      <c r="F422" s="240" t="s">
        <v>156</v>
      </c>
      <c r="G422" s="238"/>
      <c r="H422" s="241">
        <v>87.400000000000006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7" t="s">
        <v>154</v>
      </c>
      <c r="AU422" s="247" t="s">
        <v>82</v>
      </c>
      <c r="AV422" s="14" t="s">
        <v>142</v>
      </c>
      <c r="AW422" s="14" t="s">
        <v>33</v>
      </c>
      <c r="AX422" s="14" t="s">
        <v>80</v>
      </c>
      <c r="AY422" s="247" t="s">
        <v>134</v>
      </c>
    </row>
    <row r="423" s="2" customFormat="1" ht="16.5" customHeight="1">
      <c r="A423" s="40"/>
      <c r="B423" s="41"/>
      <c r="C423" s="206" t="s">
        <v>658</v>
      </c>
      <c r="D423" s="206" t="s">
        <v>137</v>
      </c>
      <c r="E423" s="207" t="s">
        <v>659</v>
      </c>
      <c r="F423" s="208" t="s">
        <v>660</v>
      </c>
      <c r="G423" s="209" t="s">
        <v>150</v>
      </c>
      <c r="H423" s="210">
        <v>90</v>
      </c>
      <c r="I423" s="211"/>
      <c r="J423" s="212">
        <f>ROUND(I423*H423,2)</f>
        <v>0</v>
      </c>
      <c r="K423" s="208" t="s">
        <v>141</v>
      </c>
      <c r="L423" s="46"/>
      <c r="M423" s="213" t="s">
        <v>19</v>
      </c>
      <c r="N423" s="214" t="s">
        <v>43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3.0000000000000001E-05</v>
      </c>
      <c r="T423" s="216">
        <f>S423*H423</f>
        <v>0.0027000000000000001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230</v>
      </c>
      <c r="AT423" s="217" t="s">
        <v>137</v>
      </c>
      <c r="AU423" s="217" t="s">
        <v>82</v>
      </c>
      <c r="AY423" s="19" t="s">
        <v>134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80</v>
      </c>
      <c r="BK423" s="218">
        <f>ROUND(I423*H423,2)</f>
        <v>0</v>
      </c>
      <c r="BL423" s="19" t="s">
        <v>230</v>
      </c>
      <c r="BM423" s="217" t="s">
        <v>661</v>
      </c>
    </row>
    <row r="424" s="2" customFormat="1">
      <c r="A424" s="40"/>
      <c r="B424" s="41"/>
      <c r="C424" s="42"/>
      <c r="D424" s="219" t="s">
        <v>144</v>
      </c>
      <c r="E424" s="42"/>
      <c r="F424" s="220" t="s">
        <v>662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144</v>
      </c>
      <c r="AU424" s="19" t="s">
        <v>82</v>
      </c>
    </row>
    <row r="425" s="2" customFormat="1">
      <c r="A425" s="40"/>
      <c r="B425" s="41"/>
      <c r="C425" s="42"/>
      <c r="D425" s="224" t="s">
        <v>146</v>
      </c>
      <c r="E425" s="42"/>
      <c r="F425" s="225" t="s">
        <v>663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146</v>
      </c>
      <c r="AU425" s="19" t="s">
        <v>82</v>
      </c>
    </row>
    <row r="426" s="2" customFormat="1" ht="16.5" customHeight="1">
      <c r="A426" s="40"/>
      <c r="B426" s="41"/>
      <c r="C426" s="258" t="s">
        <v>664</v>
      </c>
      <c r="D426" s="258" t="s">
        <v>315</v>
      </c>
      <c r="E426" s="259" t="s">
        <v>665</v>
      </c>
      <c r="F426" s="260" t="s">
        <v>666</v>
      </c>
      <c r="G426" s="261" t="s">
        <v>150</v>
      </c>
      <c r="H426" s="262">
        <v>94.5</v>
      </c>
      <c r="I426" s="263"/>
      <c r="J426" s="264">
        <f>ROUND(I426*H426,2)</f>
        <v>0</v>
      </c>
      <c r="K426" s="260" t="s">
        <v>141</v>
      </c>
      <c r="L426" s="265"/>
      <c r="M426" s="266" t="s">
        <v>19</v>
      </c>
      <c r="N426" s="267" t="s">
        <v>43</v>
      </c>
      <c r="O426" s="86"/>
      <c r="P426" s="215">
        <f>O426*H426</f>
        <v>0</v>
      </c>
      <c r="Q426" s="215">
        <v>2.0000000000000002E-05</v>
      </c>
      <c r="R426" s="215">
        <f>Q426*H426</f>
        <v>0.0018900000000000002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318</v>
      </c>
      <c r="AT426" s="217" t="s">
        <v>315</v>
      </c>
      <c r="AU426" s="217" t="s">
        <v>82</v>
      </c>
      <c r="AY426" s="19" t="s">
        <v>134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80</v>
      </c>
      <c r="BK426" s="218">
        <f>ROUND(I426*H426,2)</f>
        <v>0</v>
      </c>
      <c r="BL426" s="19" t="s">
        <v>230</v>
      </c>
      <c r="BM426" s="217" t="s">
        <v>667</v>
      </c>
    </row>
    <row r="427" s="2" customFormat="1">
      <c r="A427" s="40"/>
      <c r="B427" s="41"/>
      <c r="C427" s="42"/>
      <c r="D427" s="219" t="s">
        <v>144</v>
      </c>
      <c r="E427" s="42"/>
      <c r="F427" s="220" t="s">
        <v>666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144</v>
      </c>
      <c r="AU427" s="19" t="s">
        <v>82</v>
      </c>
    </row>
    <row r="428" s="13" customFormat="1">
      <c r="A428" s="13"/>
      <c r="B428" s="226"/>
      <c r="C428" s="227"/>
      <c r="D428" s="219" t="s">
        <v>154</v>
      </c>
      <c r="E428" s="228" t="s">
        <v>19</v>
      </c>
      <c r="F428" s="229" t="s">
        <v>668</v>
      </c>
      <c r="G428" s="227"/>
      <c r="H428" s="230">
        <v>90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154</v>
      </c>
      <c r="AU428" s="236" t="s">
        <v>82</v>
      </c>
      <c r="AV428" s="13" t="s">
        <v>82</v>
      </c>
      <c r="AW428" s="13" t="s">
        <v>33</v>
      </c>
      <c r="AX428" s="13" t="s">
        <v>80</v>
      </c>
      <c r="AY428" s="236" t="s">
        <v>134</v>
      </c>
    </row>
    <row r="429" s="13" customFormat="1">
      <c r="A429" s="13"/>
      <c r="B429" s="226"/>
      <c r="C429" s="227"/>
      <c r="D429" s="219" t="s">
        <v>154</v>
      </c>
      <c r="E429" s="227"/>
      <c r="F429" s="229" t="s">
        <v>669</v>
      </c>
      <c r="G429" s="227"/>
      <c r="H429" s="230">
        <v>94.5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154</v>
      </c>
      <c r="AU429" s="236" t="s">
        <v>82</v>
      </c>
      <c r="AV429" s="13" t="s">
        <v>82</v>
      </c>
      <c r="AW429" s="13" t="s">
        <v>4</v>
      </c>
      <c r="AX429" s="13" t="s">
        <v>80</v>
      </c>
      <c r="AY429" s="236" t="s">
        <v>134</v>
      </c>
    </row>
    <row r="430" s="2" customFormat="1" ht="21.75" customHeight="1">
      <c r="A430" s="40"/>
      <c r="B430" s="41"/>
      <c r="C430" s="206" t="s">
        <v>670</v>
      </c>
      <c r="D430" s="206" t="s">
        <v>137</v>
      </c>
      <c r="E430" s="207" t="s">
        <v>671</v>
      </c>
      <c r="F430" s="208" t="s">
        <v>672</v>
      </c>
      <c r="G430" s="209" t="s">
        <v>150</v>
      </c>
      <c r="H430" s="210">
        <v>15</v>
      </c>
      <c r="I430" s="211"/>
      <c r="J430" s="212">
        <f>ROUND(I430*H430,2)</f>
        <v>0</v>
      </c>
      <c r="K430" s="208" t="s">
        <v>141</v>
      </c>
      <c r="L430" s="46"/>
      <c r="M430" s="213" t="s">
        <v>19</v>
      </c>
      <c r="N430" s="214" t="s">
        <v>43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3.0000000000000001E-05</v>
      </c>
      <c r="T430" s="216">
        <f>S430*H430</f>
        <v>0.00044999999999999999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230</v>
      </c>
      <c r="AT430" s="217" t="s">
        <v>137</v>
      </c>
      <c r="AU430" s="217" t="s">
        <v>82</v>
      </c>
      <c r="AY430" s="19" t="s">
        <v>134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80</v>
      </c>
      <c r="BK430" s="218">
        <f>ROUND(I430*H430,2)</f>
        <v>0</v>
      </c>
      <c r="BL430" s="19" t="s">
        <v>230</v>
      </c>
      <c r="BM430" s="217" t="s">
        <v>673</v>
      </c>
    </row>
    <row r="431" s="2" customFormat="1">
      <c r="A431" s="40"/>
      <c r="B431" s="41"/>
      <c r="C431" s="42"/>
      <c r="D431" s="219" t="s">
        <v>144</v>
      </c>
      <c r="E431" s="42"/>
      <c r="F431" s="220" t="s">
        <v>674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144</v>
      </c>
      <c r="AU431" s="19" t="s">
        <v>82</v>
      </c>
    </row>
    <row r="432" s="2" customFormat="1">
      <c r="A432" s="40"/>
      <c r="B432" s="41"/>
      <c r="C432" s="42"/>
      <c r="D432" s="224" t="s">
        <v>146</v>
      </c>
      <c r="E432" s="42"/>
      <c r="F432" s="225" t="s">
        <v>675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146</v>
      </c>
      <c r="AU432" s="19" t="s">
        <v>82</v>
      </c>
    </row>
    <row r="433" s="2" customFormat="1" ht="16.5" customHeight="1">
      <c r="A433" s="40"/>
      <c r="B433" s="41"/>
      <c r="C433" s="258" t="s">
        <v>676</v>
      </c>
      <c r="D433" s="258" t="s">
        <v>315</v>
      </c>
      <c r="E433" s="259" t="s">
        <v>677</v>
      </c>
      <c r="F433" s="260" t="s">
        <v>678</v>
      </c>
      <c r="G433" s="261" t="s">
        <v>150</v>
      </c>
      <c r="H433" s="262">
        <v>15.75</v>
      </c>
      <c r="I433" s="263"/>
      <c r="J433" s="264">
        <f>ROUND(I433*H433,2)</f>
        <v>0</v>
      </c>
      <c r="K433" s="260" t="s">
        <v>141</v>
      </c>
      <c r="L433" s="265"/>
      <c r="M433" s="266" t="s">
        <v>19</v>
      </c>
      <c r="N433" s="267" t="s">
        <v>43</v>
      </c>
      <c r="O433" s="86"/>
      <c r="P433" s="215">
        <f>O433*H433</f>
        <v>0</v>
      </c>
      <c r="Q433" s="215">
        <v>1.0000000000000001E-05</v>
      </c>
      <c r="R433" s="215">
        <f>Q433*H433</f>
        <v>0.00015750000000000001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318</v>
      </c>
      <c r="AT433" s="217" t="s">
        <v>315</v>
      </c>
      <c r="AU433" s="217" t="s">
        <v>82</v>
      </c>
      <c r="AY433" s="19" t="s">
        <v>134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80</v>
      </c>
      <c r="BK433" s="218">
        <f>ROUND(I433*H433,2)</f>
        <v>0</v>
      </c>
      <c r="BL433" s="19" t="s">
        <v>230</v>
      </c>
      <c r="BM433" s="217" t="s">
        <v>679</v>
      </c>
    </row>
    <row r="434" s="2" customFormat="1">
      <c r="A434" s="40"/>
      <c r="B434" s="41"/>
      <c r="C434" s="42"/>
      <c r="D434" s="219" t="s">
        <v>144</v>
      </c>
      <c r="E434" s="42"/>
      <c r="F434" s="220" t="s">
        <v>678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144</v>
      </c>
      <c r="AU434" s="19" t="s">
        <v>82</v>
      </c>
    </row>
    <row r="435" s="13" customFormat="1">
      <c r="A435" s="13"/>
      <c r="B435" s="226"/>
      <c r="C435" s="227"/>
      <c r="D435" s="219" t="s">
        <v>154</v>
      </c>
      <c r="E435" s="228" t="s">
        <v>19</v>
      </c>
      <c r="F435" s="229" t="s">
        <v>242</v>
      </c>
      <c r="G435" s="227"/>
      <c r="H435" s="230">
        <v>15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154</v>
      </c>
      <c r="AU435" s="236" t="s">
        <v>82</v>
      </c>
      <c r="AV435" s="13" t="s">
        <v>82</v>
      </c>
      <c r="AW435" s="13" t="s">
        <v>33</v>
      </c>
      <c r="AX435" s="13" t="s">
        <v>80</v>
      </c>
      <c r="AY435" s="236" t="s">
        <v>134</v>
      </c>
    </row>
    <row r="436" s="13" customFormat="1">
      <c r="A436" s="13"/>
      <c r="B436" s="226"/>
      <c r="C436" s="227"/>
      <c r="D436" s="219" t="s">
        <v>154</v>
      </c>
      <c r="E436" s="227"/>
      <c r="F436" s="229" t="s">
        <v>680</v>
      </c>
      <c r="G436" s="227"/>
      <c r="H436" s="230">
        <v>15.75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154</v>
      </c>
      <c r="AU436" s="236" t="s">
        <v>82</v>
      </c>
      <c r="AV436" s="13" t="s">
        <v>82</v>
      </c>
      <c r="AW436" s="13" t="s">
        <v>4</v>
      </c>
      <c r="AX436" s="13" t="s">
        <v>80</v>
      </c>
      <c r="AY436" s="236" t="s">
        <v>134</v>
      </c>
    </row>
    <row r="437" s="2" customFormat="1" ht="24.15" customHeight="1">
      <c r="A437" s="40"/>
      <c r="B437" s="41"/>
      <c r="C437" s="206" t="s">
        <v>681</v>
      </c>
      <c r="D437" s="206" t="s">
        <v>137</v>
      </c>
      <c r="E437" s="207" t="s">
        <v>682</v>
      </c>
      <c r="F437" s="208" t="s">
        <v>683</v>
      </c>
      <c r="G437" s="209" t="s">
        <v>150</v>
      </c>
      <c r="H437" s="210">
        <v>283.25</v>
      </c>
      <c r="I437" s="211"/>
      <c r="J437" s="212">
        <f>ROUND(I437*H437,2)</f>
        <v>0</v>
      </c>
      <c r="K437" s="208" t="s">
        <v>141</v>
      </c>
      <c r="L437" s="46"/>
      <c r="M437" s="213" t="s">
        <v>19</v>
      </c>
      <c r="N437" s="214" t="s">
        <v>43</v>
      </c>
      <c r="O437" s="86"/>
      <c r="P437" s="215">
        <f>O437*H437</f>
        <v>0</v>
      </c>
      <c r="Q437" s="215">
        <v>0.00020000000000000001</v>
      </c>
      <c r="R437" s="215">
        <f>Q437*H437</f>
        <v>0.056650000000000006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230</v>
      </c>
      <c r="AT437" s="217" t="s">
        <v>137</v>
      </c>
      <c r="AU437" s="217" t="s">
        <v>82</v>
      </c>
      <c r="AY437" s="19" t="s">
        <v>134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80</v>
      </c>
      <c r="BK437" s="218">
        <f>ROUND(I437*H437,2)</f>
        <v>0</v>
      </c>
      <c r="BL437" s="19" t="s">
        <v>230</v>
      </c>
      <c r="BM437" s="217" t="s">
        <v>684</v>
      </c>
    </row>
    <row r="438" s="2" customFormat="1">
      <c r="A438" s="40"/>
      <c r="B438" s="41"/>
      <c r="C438" s="42"/>
      <c r="D438" s="219" t="s">
        <v>144</v>
      </c>
      <c r="E438" s="42"/>
      <c r="F438" s="220" t="s">
        <v>685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144</v>
      </c>
      <c r="AU438" s="19" t="s">
        <v>82</v>
      </c>
    </row>
    <row r="439" s="2" customFormat="1">
      <c r="A439" s="40"/>
      <c r="B439" s="41"/>
      <c r="C439" s="42"/>
      <c r="D439" s="224" t="s">
        <v>146</v>
      </c>
      <c r="E439" s="42"/>
      <c r="F439" s="225" t="s">
        <v>686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146</v>
      </c>
      <c r="AU439" s="19" t="s">
        <v>82</v>
      </c>
    </row>
    <row r="440" s="2" customFormat="1" ht="33" customHeight="1">
      <c r="A440" s="40"/>
      <c r="B440" s="41"/>
      <c r="C440" s="206" t="s">
        <v>687</v>
      </c>
      <c r="D440" s="206" t="s">
        <v>137</v>
      </c>
      <c r="E440" s="207" t="s">
        <v>688</v>
      </c>
      <c r="F440" s="208" t="s">
        <v>689</v>
      </c>
      <c r="G440" s="209" t="s">
        <v>150</v>
      </c>
      <c r="H440" s="210">
        <v>283.25</v>
      </c>
      <c r="I440" s="211"/>
      <c r="J440" s="212">
        <f>ROUND(I440*H440,2)</f>
        <v>0</v>
      </c>
      <c r="K440" s="208" t="s">
        <v>141</v>
      </c>
      <c r="L440" s="46"/>
      <c r="M440" s="213" t="s">
        <v>19</v>
      </c>
      <c r="N440" s="214" t="s">
        <v>43</v>
      </c>
      <c r="O440" s="86"/>
      <c r="P440" s="215">
        <f>O440*H440</f>
        <v>0</v>
      </c>
      <c r="Q440" s="215">
        <v>0.00029999999999999997</v>
      </c>
      <c r="R440" s="215">
        <f>Q440*H440</f>
        <v>0.084974999999999995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230</v>
      </c>
      <c r="AT440" s="217" t="s">
        <v>137</v>
      </c>
      <c r="AU440" s="217" t="s">
        <v>82</v>
      </c>
      <c r="AY440" s="19" t="s">
        <v>134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80</v>
      </c>
      <c r="BK440" s="218">
        <f>ROUND(I440*H440,2)</f>
        <v>0</v>
      </c>
      <c r="BL440" s="19" t="s">
        <v>230</v>
      </c>
      <c r="BM440" s="217" t="s">
        <v>690</v>
      </c>
    </row>
    <row r="441" s="2" customFormat="1">
      <c r="A441" s="40"/>
      <c r="B441" s="41"/>
      <c r="C441" s="42"/>
      <c r="D441" s="219" t="s">
        <v>144</v>
      </c>
      <c r="E441" s="42"/>
      <c r="F441" s="220" t="s">
        <v>691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144</v>
      </c>
      <c r="AU441" s="19" t="s">
        <v>82</v>
      </c>
    </row>
    <row r="442" s="2" customFormat="1">
      <c r="A442" s="40"/>
      <c r="B442" s="41"/>
      <c r="C442" s="42"/>
      <c r="D442" s="224" t="s">
        <v>146</v>
      </c>
      <c r="E442" s="42"/>
      <c r="F442" s="225" t="s">
        <v>692</v>
      </c>
      <c r="G442" s="42"/>
      <c r="H442" s="42"/>
      <c r="I442" s="221"/>
      <c r="J442" s="42"/>
      <c r="K442" s="42"/>
      <c r="L442" s="46"/>
      <c r="M442" s="269"/>
      <c r="N442" s="270"/>
      <c r="O442" s="271"/>
      <c r="P442" s="271"/>
      <c r="Q442" s="271"/>
      <c r="R442" s="271"/>
      <c r="S442" s="271"/>
      <c r="T442" s="272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146</v>
      </c>
      <c r="AU442" s="19" t="s">
        <v>82</v>
      </c>
    </row>
    <row r="443" s="2" customFormat="1" ht="6.96" customHeight="1">
      <c r="A443" s="40"/>
      <c r="B443" s="61"/>
      <c r="C443" s="62"/>
      <c r="D443" s="62"/>
      <c r="E443" s="62"/>
      <c r="F443" s="62"/>
      <c r="G443" s="62"/>
      <c r="H443" s="62"/>
      <c r="I443" s="62"/>
      <c r="J443" s="62"/>
      <c r="K443" s="62"/>
      <c r="L443" s="46"/>
      <c r="M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</row>
  </sheetData>
  <sheetProtection sheet="1" autoFilter="0" formatColumns="0" formatRows="0" objects="1" scenarios="1" spinCount="100000" saltValue="D0D5QkslD8EP0R/ErPfhny1oj3fag0CdwsHzc2UGX2x4Bn/+nqSXHF0H8VIxkR3d/kTccWuZjNaX/6iaQPH70Q==" hashValue="hRQR+biJntBK+ipqpB0ggfJioFoyFxd7E/uCn3Z4JiONdMCDzvvNNluskaLI2To5k0MCBdiqxrnL7LgW/U4jDg==" algorithmName="SHA-512" password="CC35"/>
  <autoFilter ref="C92:K442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5_02/317168053"/>
    <hyperlink ref="F101" r:id="rId2" display="https://podminky.urs.cz/item/CS_URS_2025_02/340239212"/>
    <hyperlink ref="F107" r:id="rId3" display="https://podminky.urs.cz/item/CS_URS_2025_02/619991015"/>
    <hyperlink ref="F111" r:id="rId4" display="https://podminky.urs.cz/item/CS_URS_2025_02/949101112"/>
    <hyperlink ref="F114" r:id="rId5" display="https://podminky.urs.cz/item/CS_URS_2025_02/952901111"/>
    <hyperlink ref="F117" r:id="rId6" display="https://podminky.urs.cz/item/CS_URS_2025_02/968072558"/>
    <hyperlink ref="F122" r:id="rId7" display="https://podminky.urs.cz/item/CS_URS_2025_02/997013211"/>
    <hyperlink ref="F125" r:id="rId8" display="https://podminky.urs.cz/item/CS_URS_2025_02/997013501"/>
    <hyperlink ref="F128" r:id="rId9" display="https://podminky.urs.cz/item/CS_URS_2025_02/997013509"/>
    <hyperlink ref="F132" r:id="rId10" display="https://podminky.urs.cz/item/CS_URS_2025_02/997013631"/>
    <hyperlink ref="F135" r:id="rId11" display="https://podminky.urs.cz/item/CS_URS_2025_02/997221612"/>
    <hyperlink ref="F139" r:id="rId12" display="https://podminky.urs.cz/item/CS_URS_2025_02/998018001"/>
    <hyperlink ref="F144" r:id="rId13" display="https://podminky.urs.cz/item/CS_URS_2025_02/763111362"/>
    <hyperlink ref="F149" r:id="rId14" display="https://podminky.urs.cz/item/CS_URS_2025_02/763111717"/>
    <hyperlink ref="F155" r:id="rId15" display="https://podminky.urs.cz/item/CS_URS_2025_02/763111720"/>
    <hyperlink ref="F160" r:id="rId16" display="https://podminky.urs.cz/item/CS_URS_2025_02/763111723"/>
    <hyperlink ref="F166" r:id="rId17" display="https://podminky.urs.cz/item/CS_URS_2025_02/763114318"/>
    <hyperlink ref="F171" r:id="rId18" display="https://podminky.urs.cz/item/CS_URS_2025_02/763121212"/>
    <hyperlink ref="F177" r:id="rId19" display="https://podminky.urs.cz/item/CS_URS_2025_02/763121551"/>
    <hyperlink ref="F184" r:id="rId20" display="https://podminky.urs.cz/item/CS_URS_2025_02/763121714"/>
    <hyperlink ref="F194" r:id="rId21" display="https://podminky.urs.cz/item/CS_URS_2025_02/763133131"/>
    <hyperlink ref="F199" r:id="rId22" display="https://podminky.urs.cz/item/CS_URS_2025_02/763182313"/>
    <hyperlink ref="F204" r:id="rId23" display="https://podminky.urs.cz/item/CS_URS_2025_02/763431001"/>
    <hyperlink ref="F214" r:id="rId24" display="https://podminky.urs.cz/item/CS_URS_2025_02/763431041"/>
    <hyperlink ref="F217" r:id="rId25" display="https://podminky.urs.cz/item/CS_URS_2025_02/763431201"/>
    <hyperlink ref="F223" r:id="rId26" display="https://podminky.urs.cz/item/CS_URS_2025_02/998763511"/>
    <hyperlink ref="F227" r:id="rId27" display="https://podminky.urs.cz/item/CS_URS_2025_02/766421811"/>
    <hyperlink ref="F232" r:id="rId28" display="https://podminky.urs.cz/item/CS_URS_2025_02/766421822"/>
    <hyperlink ref="F237" r:id="rId29" display="https://podminky.urs.cz/item/CS_URS_2025_02/766491851"/>
    <hyperlink ref="F240" r:id="rId30" display="https://podminky.urs.cz/item/CS_URS_2025_02/766660171"/>
    <hyperlink ref="F245" r:id="rId31" display="https://podminky.urs.cz/item/CS_URS_2025_02/766660751"/>
    <hyperlink ref="F250" r:id="rId32" display="https://podminky.urs.cz/item/CS_URS_2025_02/766660729"/>
    <hyperlink ref="F257" r:id="rId33" display="https://podminky.urs.cz/item/CS_URS_2025_02/766660752"/>
    <hyperlink ref="F262" r:id="rId34" display="https://podminky.urs.cz/item/CS_URS_2025_02/766682112"/>
    <hyperlink ref="F267" r:id="rId35" display="https://podminky.urs.cz/item/CS_URS_2025_02/998766311"/>
    <hyperlink ref="F271" r:id="rId36" display="https://podminky.urs.cz/item/CS_URS_2025_02/771111011"/>
    <hyperlink ref="F276" r:id="rId37" display="https://podminky.urs.cz/item/CS_URS_2025_02/771121011"/>
    <hyperlink ref="F283" r:id="rId38" display="https://podminky.urs.cz/item/CS_URS_2025_02/771121027"/>
    <hyperlink ref="F286" r:id="rId39" display="https://podminky.urs.cz/item/CS_URS_2025_02/771151015"/>
    <hyperlink ref="F289" r:id="rId40" display="https://podminky.urs.cz/item/CS_URS_2025_02/771474112"/>
    <hyperlink ref="F299" r:id="rId41" display="https://podminky.urs.cz/item/CS_URS_2025_02/771574413"/>
    <hyperlink ref="F306" r:id="rId42" display="https://podminky.urs.cz/item/CS_URS_2025_02/771591115"/>
    <hyperlink ref="F310" r:id="rId43" display="https://podminky.urs.cz/item/CS_URS_2025_02/998771311"/>
    <hyperlink ref="F314" r:id="rId44" display="https://podminky.urs.cz/item/CS_URS_2025_02/776111117"/>
    <hyperlink ref="F319" r:id="rId45" display="https://podminky.urs.cz/item/CS_URS_2025_02/776111311"/>
    <hyperlink ref="F324" r:id="rId46" display="https://podminky.urs.cz/item/CS_URS_2025_02/776121321"/>
    <hyperlink ref="F329" r:id="rId47" display="https://podminky.urs.cz/item/CS_URS_2025_02/776141124"/>
    <hyperlink ref="F334" r:id="rId48" display="https://podminky.urs.cz/item/CS_URS_2025_02/776201812"/>
    <hyperlink ref="F339" r:id="rId49" display="https://podminky.urs.cz/item/CS_URS_2025_02/776221111"/>
    <hyperlink ref="F346" r:id="rId50" display="https://podminky.urs.cz/item/CS_URS_2025_02/776223111"/>
    <hyperlink ref="F349" r:id="rId51" display="https://podminky.urs.cz/item/CS_URS_2025_02/776410811"/>
    <hyperlink ref="F354" r:id="rId52" display="https://podminky.urs.cz/item/CS_URS_2025_02/776421111"/>
    <hyperlink ref="F363" r:id="rId53" display="https://podminky.urs.cz/item/CS_URS_2025_02/776991121"/>
    <hyperlink ref="F366" r:id="rId54" display="https://podminky.urs.cz/item/CS_URS_2025_02/776991821"/>
    <hyperlink ref="F369" r:id="rId55" display="https://podminky.urs.cz/item/CS_URS_2025_02/998776311"/>
    <hyperlink ref="F373" r:id="rId56" display="https://podminky.urs.cz/item/CS_URS_2025_02/781111011"/>
    <hyperlink ref="F379" r:id="rId57" display="https://podminky.urs.cz/item/CS_URS_2025_02/781121011"/>
    <hyperlink ref="F382" r:id="rId58" display="https://podminky.urs.cz/item/CS_URS_2025_02/781471810"/>
    <hyperlink ref="F387" r:id="rId59" display="https://podminky.urs.cz/item/CS_URS_2025_02/781472213"/>
    <hyperlink ref="F394" r:id="rId60" display="https://podminky.urs.cz/item/CS_URS_2025_02/781495115"/>
    <hyperlink ref="F398" r:id="rId61" display="https://podminky.urs.cz/item/CS_URS_2025_02/998781311"/>
    <hyperlink ref="F402" r:id="rId62" display="https://podminky.urs.cz/item/CS_URS_2025_02/783601713"/>
    <hyperlink ref="F405" r:id="rId63" display="https://podminky.urs.cz/item/CS_URS_2025_02/783617615"/>
    <hyperlink ref="F409" r:id="rId64" display="https://podminky.urs.cz/item/CS_URS_2025_02/784111021"/>
    <hyperlink ref="F417" r:id="rId65" display="https://podminky.urs.cz/item/CS_URS_2025_02/784161001"/>
    <hyperlink ref="F425" r:id="rId66" display="https://podminky.urs.cz/item/CS_URS_2025_02/784171101"/>
    <hyperlink ref="F432" r:id="rId67" display="https://podminky.urs.cz/item/CS_URS_2025_02/784171111"/>
    <hyperlink ref="F439" r:id="rId68" display="https://podminky.urs.cz/item/CS_URS_2025_02/784181121"/>
    <hyperlink ref="F442" r:id="rId69" display="https://podminky.urs.cz/item/CS_URS_2025_02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1.NP administr. přístavby - 5.etapa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ROUND((SUM(BE88:BE238)),  2)</f>
        <v>0</v>
      </c>
      <c r="G33" s="40"/>
      <c r="H33" s="40"/>
      <c r="I33" s="150">
        <v>0.20999999999999999</v>
      </c>
      <c r="J33" s="149">
        <f>ROUND(((SUM(BE88:BE238))*I33),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ROUND((SUM(BF88:BF238)),  2)</f>
        <v>0</v>
      </c>
      <c r="G34" s="40"/>
      <c r="H34" s="40"/>
      <c r="I34" s="150">
        <v>0.12</v>
      </c>
      <c r="J34" s="149">
        <f>ROUND(((SUM(BF88:BF238))*I34),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ROUND((SUM(BG88:BG238)),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ROUND((SUM(BH88:BH238)),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ROUND((SUM(BI88:BI238)),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1.NP administr. přístavby - 5.etapa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Zdravotně technické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14. 9. 2025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111</v>
      </c>
      <c r="E63" s="170"/>
      <c r="F63" s="170"/>
      <c r="G63" s="170"/>
      <c r="H63" s="170"/>
      <c r="I63" s="170"/>
      <c r="J63" s="171">
        <f>J114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694</v>
      </c>
      <c r="E64" s="176"/>
      <c r="F64" s="176"/>
      <c r="G64" s="176"/>
      <c r="H64" s="176"/>
      <c r="I64" s="176"/>
      <c r="J64" s="177">
        <f>J115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695</v>
      </c>
      <c r="E65" s="176"/>
      <c r="F65" s="176"/>
      <c r="G65" s="176"/>
      <c r="H65" s="176"/>
      <c r="I65" s="176"/>
      <c r="J65" s="177">
        <f>J142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696</v>
      </c>
      <c r="E66" s="176"/>
      <c r="F66" s="176"/>
      <c r="G66" s="176"/>
      <c r="H66" s="176"/>
      <c r="I66" s="176"/>
      <c r="J66" s="177">
        <f>J173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697</v>
      </c>
      <c r="E67" s="176"/>
      <c r="F67" s="176"/>
      <c r="G67" s="176"/>
      <c r="H67" s="176"/>
      <c r="I67" s="176"/>
      <c r="J67" s="177">
        <f>J226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698</v>
      </c>
      <c r="E68" s="170"/>
      <c r="F68" s="170"/>
      <c r="G68" s="170"/>
      <c r="H68" s="170"/>
      <c r="I68" s="170"/>
      <c r="J68" s="171">
        <f>J233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119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Dopravní podnik Karlovy Vary, Sportovní 656/1 - stavební úpravy kanceláří v 1.NP administr. přístavby - 5.etapa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99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02 - Zdravotně technické instalace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Sportovní 656/1, Karlovy Vary</v>
      </c>
      <c r="G82" s="42"/>
      <c r="H82" s="42"/>
      <c r="I82" s="34" t="s">
        <v>23</v>
      </c>
      <c r="J82" s="74" t="str">
        <f>IF(J12="","",J12)</f>
        <v>14. 9. 2025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Dopravní podnik Karlovy Vary, a.s.</v>
      </c>
      <c r="G84" s="42"/>
      <c r="H84" s="42"/>
      <c r="I84" s="34" t="s">
        <v>31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>Bc. Martin Frous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120</v>
      </c>
      <c r="D87" s="182" t="s">
        <v>57</v>
      </c>
      <c r="E87" s="182" t="s">
        <v>53</v>
      </c>
      <c r="F87" s="182" t="s">
        <v>54</v>
      </c>
      <c r="G87" s="182" t="s">
        <v>121</v>
      </c>
      <c r="H87" s="182" t="s">
        <v>122</v>
      </c>
      <c r="I87" s="182" t="s">
        <v>123</v>
      </c>
      <c r="J87" s="182" t="s">
        <v>103</v>
      </c>
      <c r="K87" s="183" t="s">
        <v>124</v>
      </c>
      <c r="L87" s="184"/>
      <c r="M87" s="94" t="s">
        <v>19</v>
      </c>
      <c r="N87" s="95" t="s">
        <v>42</v>
      </c>
      <c r="O87" s="95" t="s">
        <v>125</v>
      </c>
      <c r="P87" s="95" t="s">
        <v>126</v>
      </c>
      <c r="Q87" s="95" t="s">
        <v>127</v>
      </c>
      <c r="R87" s="95" t="s">
        <v>128</v>
      </c>
      <c r="S87" s="95" t="s">
        <v>129</v>
      </c>
      <c r="T87" s="96" t="s">
        <v>130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131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P89+P114+P233</f>
        <v>0</v>
      </c>
      <c r="Q88" s="98"/>
      <c r="R88" s="187">
        <f>R89+R114+R233</f>
        <v>0.057210000000000004</v>
      </c>
      <c r="S88" s="98"/>
      <c r="T88" s="188">
        <f>T89+T114+T233</f>
        <v>0.047070000000000001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71</v>
      </c>
      <c r="AU88" s="19" t="s">
        <v>104</v>
      </c>
      <c r="BK88" s="189">
        <f>BK89+BK114+BK233</f>
        <v>0</v>
      </c>
    </row>
    <row r="89" s="12" customFormat="1" ht="25.92" customHeight="1">
      <c r="A89" s="12"/>
      <c r="B89" s="190"/>
      <c r="C89" s="191"/>
      <c r="D89" s="192" t="s">
        <v>71</v>
      </c>
      <c r="E89" s="193" t="s">
        <v>132</v>
      </c>
      <c r="F89" s="193" t="s">
        <v>133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P90+P97</f>
        <v>0</v>
      </c>
      <c r="Q89" s="198"/>
      <c r="R89" s="199">
        <f>R90+R97</f>
        <v>0</v>
      </c>
      <c r="S89" s="198"/>
      <c r="T89" s="200">
        <f>T90+T97</f>
        <v>0.024300000000000002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72</v>
      </c>
      <c r="AY89" s="201" t="s">
        <v>134</v>
      </c>
      <c r="BK89" s="203">
        <f>BK90+BK97</f>
        <v>0</v>
      </c>
    </row>
    <row r="90" s="12" customFormat="1" ht="22.8" customHeight="1">
      <c r="A90" s="12"/>
      <c r="B90" s="190"/>
      <c r="C90" s="191"/>
      <c r="D90" s="192" t="s">
        <v>71</v>
      </c>
      <c r="E90" s="204" t="s">
        <v>164</v>
      </c>
      <c r="F90" s="204" t="s">
        <v>165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SUM(P91:P96)</f>
        <v>0</v>
      </c>
      <c r="Q90" s="198"/>
      <c r="R90" s="199">
        <f>SUM(R91:R96)</f>
        <v>0</v>
      </c>
      <c r="S90" s="198"/>
      <c r="T90" s="200">
        <f>SUM(T91:T96)</f>
        <v>0.024300000000000002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71</v>
      </c>
      <c r="AU90" s="202" t="s">
        <v>80</v>
      </c>
      <c r="AY90" s="201" t="s">
        <v>134</v>
      </c>
      <c r="BK90" s="203">
        <f>SUM(BK91:BK96)</f>
        <v>0</v>
      </c>
    </row>
    <row r="91" s="2" customFormat="1" ht="16.5" customHeight="1">
      <c r="A91" s="40"/>
      <c r="B91" s="41"/>
      <c r="C91" s="206" t="s">
        <v>80</v>
      </c>
      <c r="D91" s="206" t="s">
        <v>137</v>
      </c>
      <c r="E91" s="207" t="s">
        <v>699</v>
      </c>
      <c r="F91" s="208" t="s">
        <v>700</v>
      </c>
      <c r="G91" s="209" t="s">
        <v>245</v>
      </c>
      <c r="H91" s="210">
        <v>3</v>
      </c>
      <c r="I91" s="211"/>
      <c r="J91" s="212">
        <f>ROUND(I91*H91,2)</f>
        <v>0</v>
      </c>
      <c r="K91" s="208" t="s">
        <v>141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0.0070000000000000001</v>
      </c>
      <c r="T91" s="216">
        <f>S91*H91</f>
        <v>0.021000000000000001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142</v>
      </c>
      <c r="AT91" s="217" t="s">
        <v>137</v>
      </c>
      <c r="AU91" s="217" t="s">
        <v>82</v>
      </c>
      <c r="AY91" s="19" t="s">
        <v>134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142</v>
      </c>
      <c r="BM91" s="217" t="s">
        <v>701</v>
      </c>
    </row>
    <row r="92" s="2" customFormat="1">
      <c r="A92" s="40"/>
      <c r="B92" s="41"/>
      <c r="C92" s="42"/>
      <c r="D92" s="219" t="s">
        <v>144</v>
      </c>
      <c r="E92" s="42"/>
      <c r="F92" s="220" t="s">
        <v>702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144</v>
      </c>
      <c r="AU92" s="19" t="s">
        <v>82</v>
      </c>
    </row>
    <row r="93" s="2" customFormat="1">
      <c r="A93" s="40"/>
      <c r="B93" s="41"/>
      <c r="C93" s="42"/>
      <c r="D93" s="224" t="s">
        <v>146</v>
      </c>
      <c r="E93" s="42"/>
      <c r="F93" s="225" t="s">
        <v>703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146</v>
      </c>
      <c r="AU93" s="19" t="s">
        <v>82</v>
      </c>
    </row>
    <row r="94" s="2" customFormat="1" ht="16.5" customHeight="1">
      <c r="A94" s="40"/>
      <c r="B94" s="41"/>
      <c r="C94" s="206" t="s">
        <v>82</v>
      </c>
      <c r="D94" s="206" t="s">
        <v>137</v>
      </c>
      <c r="E94" s="207" t="s">
        <v>704</v>
      </c>
      <c r="F94" s="208" t="s">
        <v>705</v>
      </c>
      <c r="G94" s="209" t="s">
        <v>245</v>
      </c>
      <c r="H94" s="210">
        <v>1.5</v>
      </c>
      <c r="I94" s="211"/>
      <c r="J94" s="212">
        <f>ROUND(I94*H94,2)</f>
        <v>0</v>
      </c>
      <c r="K94" s="208" t="s">
        <v>141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0.0022000000000000001</v>
      </c>
      <c r="T94" s="216">
        <f>S94*H94</f>
        <v>0.0033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142</v>
      </c>
      <c r="AT94" s="217" t="s">
        <v>137</v>
      </c>
      <c r="AU94" s="217" t="s">
        <v>82</v>
      </c>
      <c r="AY94" s="19" t="s">
        <v>134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142</v>
      </c>
      <c r="BM94" s="217" t="s">
        <v>706</v>
      </c>
    </row>
    <row r="95" s="2" customFormat="1">
      <c r="A95" s="40"/>
      <c r="B95" s="41"/>
      <c r="C95" s="42"/>
      <c r="D95" s="219" t="s">
        <v>144</v>
      </c>
      <c r="E95" s="42"/>
      <c r="F95" s="220" t="s">
        <v>707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144</v>
      </c>
      <c r="AU95" s="19" t="s">
        <v>82</v>
      </c>
    </row>
    <row r="96" s="2" customFormat="1">
      <c r="A96" s="40"/>
      <c r="B96" s="41"/>
      <c r="C96" s="42"/>
      <c r="D96" s="224" t="s">
        <v>146</v>
      </c>
      <c r="E96" s="42"/>
      <c r="F96" s="225" t="s">
        <v>708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146</v>
      </c>
      <c r="AU96" s="19" t="s">
        <v>82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183</v>
      </c>
      <c r="F97" s="204" t="s">
        <v>184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SUM(P98:P113)</f>
        <v>0</v>
      </c>
      <c r="Q97" s="198"/>
      <c r="R97" s="199">
        <f>SUM(R98:R113)</f>
        <v>0</v>
      </c>
      <c r="S97" s="198"/>
      <c r="T97" s="200">
        <f>SUM(T98:T113)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80</v>
      </c>
      <c r="AY97" s="201" t="s">
        <v>134</v>
      </c>
      <c r="BK97" s="203">
        <f>SUM(BK98:BK113)</f>
        <v>0</v>
      </c>
    </row>
    <row r="98" s="2" customFormat="1" ht="24.15" customHeight="1">
      <c r="A98" s="40"/>
      <c r="B98" s="41"/>
      <c r="C98" s="206" t="s">
        <v>135</v>
      </c>
      <c r="D98" s="206" t="s">
        <v>137</v>
      </c>
      <c r="E98" s="207" t="s">
        <v>186</v>
      </c>
      <c r="F98" s="208" t="s">
        <v>187</v>
      </c>
      <c r="G98" s="209" t="s">
        <v>188</v>
      </c>
      <c r="H98" s="210">
        <v>0.047</v>
      </c>
      <c r="I98" s="211"/>
      <c r="J98" s="212">
        <f>ROUND(I98*H98,2)</f>
        <v>0</v>
      </c>
      <c r="K98" s="208" t="s">
        <v>141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142</v>
      </c>
      <c r="AT98" s="217" t="s">
        <v>137</v>
      </c>
      <c r="AU98" s="217" t="s">
        <v>82</v>
      </c>
      <c r="AY98" s="19" t="s">
        <v>134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142</v>
      </c>
      <c r="BM98" s="217" t="s">
        <v>709</v>
      </c>
    </row>
    <row r="99" s="2" customFormat="1">
      <c r="A99" s="40"/>
      <c r="B99" s="41"/>
      <c r="C99" s="42"/>
      <c r="D99" s="219" t="s">
        <v>144</v>
      </c>
      <c r="E99" s="42"/>
      <c r="F99" s="220" t="s">
        <v>190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144</v>
      </c>
      <c r="AU99" s="19" t="s">
        <v>82</v>
      </c>
    </row>
    <row r="100" s="2" customFormat="1">
      <c r="A100" s="40"/>
      <c r="B100" s="41"/>
      <c r="C100" s="42"/>
      <c r="D100" s="224" t="s">
        <v>146</v>
      </c>
      <c r="E100" s="42"/>
      <c r="F100" s="225" t="s">
        <v>191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146</v>
      </c>
      <c r="AU100" s="19" t="s">
        <v>82</v>
      </c>
    </row>
    <row r="101" s="2" customFormat="1" ht="24.15" customHeight="1">
      <c r="A101" s="40"/>
      <c r="B101" s="41"/>
      <c r="C101" s="206" t="s">
        <v>142</v>
      </c>
      <c r="D101" s="206" t="s">
        <v>137</v>
      </c>
      <c r="E101" s="207" t="s">
        <v>193</v>
      </c>
      <c r="F101" s="208" t="s">
        <v>194</v>
      </c>
      <c r="G101" s="209" t="s">
        <v>188</v>
      </c>
      <c r="H101" s="210">
        <v>0.047</v>
      </c>
      <c r="I101" s="211"/>
      <c r="J101" s="212">
        <f>ROUND(I101*H101,2)</f>
        <v>0</v>
      </c>
      <c r="K101" s="208" t="s">
        <v>141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142</v>
      </c>
      <c r="AT101" s="217" t="s">
        <v>137</v>
      </c>
      <c r="AU101" s="217" t="s">
        <v>82</v>
      </c>
      <c r="AY101" s="19" t="s">
        <v>134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142</v>
      </c>
      <c r="BM101" s="217" t="s">
        <v>710</v>
      </c>
    </row>
    <row r="102" s="2" customFormat="1">
      <c r="A102" s="40"/>
      <c r="B102" s="41"/>
      <c r="C102" s="42"/>
      <c r="D102" s="219" t="s">
        <v>144</v>
      </c>
      <c r="E102" s="42"/>
      <c r="F102" s="220" t="s">
        <v>196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144</v>
      </c>
      <c r="AU102" s="19" t="s">
        <v>82</v>
      </c>
    </row>
    <row r="103" s="2" customFormat="1">
      <c r="A103" s="40"/>
      <c r="B103" s="41"/>
      <c r="C103" s="42"/>
      <c r="D103" s="224" t="s">
        <v>146</v>
      </c>
      <c r="E103" s="42"/>
      <c r="F103" s="225" t="s">
        <v>197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146</v>
      </c>
      <c r="AU103" s="19" t="s">
        <v>82</v>
      </c>
    </row>
    <row r="104" s="2" customFormat="1" ht="24.15" customHeight="1">
      <c r="A104" s="40"/>
      <c r="B104" s="41"/>
      <c r="C104" s="206" t="s">
        <v>171</v>
      </c>
      <c r="D104" s="206" t="s">
        <v>137</v>
      </c>
      <c r="E104" s="207" t="s">
        <v>198</v>
      </c>
      <c r="F104" s="208" t="s">
        <v>199</v>
      </c>
      <c r="G104" s="209" t="s">
        <v>188</v>
      </c>
      <c r="H104" s="210">
        <v>1.363</v>
      </c>
      <c r="I104" s="211"/>
      <c r="J104" s="212">
        <f>ROUND(I104*H104,2)</f>
        <v>0</v>
      </c>
      <c r="K104" s="208" t="s">
        <v>141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142</v>
      </c>
      <c r="AT104" s="217" t="s">
        <v>137</v>
      </c>
      <c r="AU104" s="217" t="s">
        <v>82</v>
      </c>
      <c r="AY104" s="19" t="s">
        <v>134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142</v>
      </c>
      <c r="BM104" s="217" t="s">
        <v>711</v>
      </c>
    </row>
    <row r="105" s="2" customFormat="1">
      <c r="A105" s="40"/>
      <c r="B105" s="41"/>
      <c r="C105" s="42"/>
      <c r="D105" s="219" t="s">
        <v>144</v>
      </c>
      <c r="E105" s="42"/>
      <c r="F105" s="220" t="s">
        <v>201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144</v>
      </c>
      <c r="AU105" s="19" t="s">
        <v>82</v>
      </c>
    </row>
    <row r="106" s="2" customFormat="1">
      <c r="A106" s="40"/>
      <c r="B106" s="41"/>
      <c r="C106" s="42"/>
      <c r="D106" s="224" t="s">
        <v>146</v>
      </c>
      <c r="E106" s="42"/>
      <c r="F106" s="225" t="s">
        <v>202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146</v>
      </c>
      <c r="AU106" s="19" t="s">
        <v>82</v>
      </c>
    </row>
    <row r="107" s="13" customFormat="1">
      <c r="A107" s="13"/>
      <c r="B107" s="226"/>
      <c r="C107" s="227"/>
      <c r="D107" s="219" t="s">
        <v>154</v>
      </c>
      <c r="E107" s="228" t="s">
        <v>19</v>
      </c>
      <c r="F107" s="229" t="s">
        <v>712</v>
      </c>
      <c r="G107" s="227"/>
      <c r="H107" s="230">
        <v>1.363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154</v>
      </c>
      <c r="AU107" s="236" t="s">
        <v>82</v>
      </c>
      <c r="AV107" s="13" t="s">
        <v>82</v>
      </c>
      <c r="AW107" s="13" t="s">
        <v>33</v>
      </c>
      <c r="AX107" s="13" t="s">
        <v>80</v>
      </c>
      <c r="AY107" s="236" t="s">
        <v>134</v>
      </c>
    </row>
    <row r="108" s="2" customFormat="1" ht="24.15" customHeight="1">
      <c r="A108" s="40"/>
      <c r="B108" s="41"/>
      <c r="C108" s="206" t="s">
        <v>157</v>
      </c>
      <c r="D108" s="206" t="s">
        <v>137</v>
      </c>
      <c r="E108" s="207" t="s">
        <v>713</v>
      </c>
      <c r="F108" s="208" t="s">
        <v>714</v>
      </c>
      <c r="G108" s="209" t="s">
        <v>188</v>
      </c>
      <c r="H108" s="210">
        <v>0.047</v>
      </c>
      <c r="I108" s="211"/>
      <c r="J108" s="212">
        <f>ROUND(I108*H108,2)</f>
        <v>0</v>
      </c>
      <c r="K108" s="208" t="s">
        <v>141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142</v>
      </c>
      <c r="AT108" s="217" t="s">
        <v>137</v>
      </c>
      <c r="AU108" s="217" t="s">
        <v>82</v>
      </c>
      <c r="AY108" s="19" t="s">
        <v>134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142</v>
      </c>
      <c r="BM108" s="217" t="s">
        <v>715</v>
      </c>
    </row>
    <row r="109" s="2" customFormat="1">
      <c r="A109" s="40"/>
      <c r="B109" s="41"/>
      <c r="C109" s="42"/>
      <c r="D109" s="219" t="s">
        <v>144</v>
      </c>
      <c r="E109" s="42"/>
      <c r="F109" s="220" t="s">
        <v>716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82</v>
      </c>
    </row>
    <row r="110" s="2" customFormat="1">
      <c r="A110" s="40"/>
      <c r="B110" s="41"/>
      <c r="C110" s="42"/>
      <c r="D110" s="224" t="s">
        <v>146</v>
      </c>
      <c r="E110" s="42"/>
      <c r="F110" s="225" t="s">
        <v>717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146</v>
      </c>
      <c r="AU110" s="19" t="s">
        <v>82</v>
      </c>
    </row>
    <row r="111" s="2" customFormat="1" ht="24.15" customHeight="1">
      <c r="A111" s="40"/>
      <c r="B111" s="41"/>
      <c r="C111" s="206" t="s">
        <v>185</v>
      </c>
      <c r="D111" s="206" t="s">
        <v>137</v>
      </c>
      <c r="E111" s="207" t="s">
        <v>211</v>
      </c>
      <c r="F111" s="208" t="s">
        <v>212</v>
      </c>
      <c r="G111" s="209" t="s">
        <v>188</v>
      </c>
      <c r="H111" s="210">
        <v>0.047</v>
      </c>
      <c r="I111" s="211"/>
      <c r="J111" s="212">
        <f>ROUND(I111*H111,2)</f>
        <v>0</v>
      </c>
      <c r="K111" s="208" t="s">
        <v>141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142</v>
      </c>
      <c r="AT111" s="217" t="s">
        <v>137</v>
      </c>
      <c r="AU111" s="217" t="s">
        <v>82</v>
      </c>
      <c r="AY111" s="19" t="s">
        <v>134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142</v>
      </c>
      <c r="BM111" s="217" t="s">
        <v>718</v>
      </c>
    </row>
    <row r="112" s="2" customFormat="1">
      <c r="A112" s="40"/>
      <c r="B112" s="41"/>
      <c r="C112" s="42"/>
      <c r="D112" s="219" t="s">
        <v>144</v>
      </c>
      <c r="E112" s="42"/>
      <c r="F112" s="220" t="s">
        <v>214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82</v>
      </c>
    </row>
    <row r="113" s="2" customFormat="1">
      <c r="A113" s="40"/>
      <c r="B113" s="41"/>
      <c r="C113" s="42"/>
      <c r="D113" s="224" t="s">
        <v>146</v>
      </c>
      <c r="E113" s="42"/>
      <c r="F113" s="225" t="s">
        <v>215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146</v>
      </c>
      <c r="AU113" s="19" t="s">
        <v>82</v>
      </c>
    </row>
    <row r="114" s="12" customFormat="1" ht="25.92" customHeight="1">
      <c r="A114" s="12"/>
      <c r="B114" s="190"/>
      <c r="C114" s="191"/>
      <c r="D114" s="192" t="s">
        <v>71</v>
      </c>
      <c r="E114" s="193" t="s">
        <v>223</v>
      </c>
      <c r="F114" s="193" t="s">
        <v>224</v>
      </c>
      <c r="G114" s="191"/>
      <c r="H114" s="191"/>
      <c r="I114" s="194"/>
      <c r="J114" s="195">
        <f>BK114</f>
        <v>0</v>
      </c>
      <c r="K114" s="191"/>
      <c r="L114" s="196"/>
      <c r="M114" s="197"/>
      <c r="N114" s="198"/>
      <c r="O114" s="198"/>
      <c r="P114" s="199">
        <f>P115+P142+P173+P226</f>
        <v>0</v>
      </c>
      <c r="Q114" s="198"/>
      <c r="R114" s="199">
        <f>R115+R142+R173+R226</f>
        <v>0.057210000000000004</v>
      </c>
      <c r="S114" s="198"/>
      <c r="T114" s="200">
        <f>T115+T142+T173+T226</f>
        <v>0.022769999999999999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82</v>
      </c>
      <c r="AT114" s="202" t="s">
        <v>71</v>
      </c>
      <c r="AU114" s="202" t="s">
        <v>72</v>
      </c>
      <c r="AY114" s="201" t="s">
        <v>134</v>
      </c>
      <c r="BK114" s="203">
        <f>BK115+BK142+BK173+BK226</f>
        <v>0</v>
      </c>
    </row>
    <row r="115" s="12" customFormat="1" ht="22.8" customHeight="1">
      <c r="A115" s="12"/>
      <c r="B115" s="190"/>
      <c r="C115" s="191"/>
      <c r="D115" s="192" t="s">
        <v>71</v>
      </c>
      <c r="E115" s="204" t="s">
        <v>719</v>
      </c>
      <c r="F115" s="204" t="s">
        <v>720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SUM(P116:P141)</f>
        <v>0</v>
      </c>
      <c r="Q115" s="198"/>
      <c r="R115" s="199">
        <f>SUM(R116:R141)</f>
        <v>0.0080000000000000002</v>
      </c>
      <c r="S115" s="198"/>
      <c r="T115" s="200">
        <f>SUM(T116:T141)</f>
        <v>4.0000000000000003E-05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82</v>
      </c>
      <c r="AT115" s="202" t="s">
        <v>71</v>
      </c>
      <c r="AU115" s="202" t="s">
        <v>80</v>
      </c>
      <c r="AY115" s="201" t="s">
        <v>134</v>
      </c>
      <c r="BK115" s="203">
        <f>SUM(BK116:BK141)</f>
        <v>0</v>
      </c>
    </row>
    <row r="116" s="2" customFormat="1" ht="16.5" customHeight="1">
      <c r="A116" s="40"/>
      <c r="B116" s="41"/>
      <c r="C116" s="206" t="s">
        <v>192</v>
      </c>
      <c r="D116" s="206" t="s">
        <v>137</v>
      </c>
      <c r="E116" s="207" t="s">
        <v>721</v>
      </c>
      <c r="F116" s="208" t="s">
        <v>722</v>
      </c>
      <c r="G116" s="209" t="s">
        <v>140</v>
      </c>
      <c r="H116" s="210">
        <v>1</v>
      </c>
      <c r="I116" s="211"/>
      <c r="J116" s="212">
        <f>ROUND(I116*H116,2)</f>
        <v>0</v>
      </c>
      <c r="K116" s="208" t="s">
        <v>288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0.00012</v>
      </c>
      <c r="R116" s="215">
        <f>Q116*H116</f>
        <v>0.00012</v>
      </c>
      <c r="S116" s="215">
        <v>4.0000000000000003E-05</v>
      </c>
      <c r="T116" s="216">
        <f>S116*H116</f>
        <v>4.0000000000000003E-05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230</v>
      </c>
      <c r="AT116" s="217" t="s">
        <v>137</v>
      </c>
      <c r="AU116" s="217" t="s">
        <v>82</v>
      </c>
      <c r="AY116" s="19" t="s">
        <v>134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230</v>
      </c>
      <c r="BM116" s="217" t="s">
        <v>723</v>
      </c>
    </row>
    <row r="117" s="2" customFormat="1">
      <c r="A117" s="40"/>
      <c r="B117" s="41"/>
      <c r="C117" s="42"/>
      <c r="D117" s="219" t="s">
        <v>144</v>
      </c>
      <c r="E117" s="42"/>
      <c r="F117" s="220" t="s">
        <v>722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144</v>
      </c>
      <c r="AU117" s="19" t="s">
        <v>82</v>
      </c>
    </row>
    <row r="118" s="2" customFormat="1" ht="16.5" customHeight="1">
      <c r="A118" s="40"/>
      <c r="B118" s="41"/>
      <c r="C118" s="206" t="s">
        <v>164</v>
      </c>
      <c r="D118" s="206" t="s">
        <v>137</v>
      </c>
      <c r="E118" s="207" t="s">
        <v>724</v>
      </c>
      <c r="F118" s="208" t="s">
        <v>725</v>
      </c>
      <c r="G118" s="209" t="s">
        <v>140</v>
      </c>
      <c r="H118" s="210">
        <v>1</v>
      </c>
      <c r="I118" s="211"/>
      <c r="J118" s="212">
        <f>ROUND(I118*H118,2)</f>
        <v>0</v>
      </c>
      <c r="K118" s="208" t="s">
        <v>141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0.0017899999999999999</v>
      </c>
      <c r="R118" s="215">
        <f>Q118*H118</f>
        <v>0.0017899999999999999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230</v>
      </c>
      <c r="AT118" s="217" t="s">
        <v>137</v>
      </c>
      <c r="AU118" s="217" t="s">
        <v>82</v>
      </c>
      <c r="AY118" s="19" t="s">
        <v>134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230</v>
      </c>
      <c r="BM118" s="217" t="s">
        <v>726</v>
      </c>
    </row>
    <row r="119" s="2" customFormat="1">
      <c r="A119" s="40"/>
      <c r="B119" s="41"/>
      <c r="C119" s="42"/>
      <c r="D119" s="219" t="s">
        <v>144</v>
      </c>
      <c r="E119" s="42"/>
      <c r="F119" s="220" t="s">
        <v>727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144</v>
      </c>
      <c r="AU119" s="19" t="s">
        <v>82</v>
      </c>
    </row>
    <row r="120" s="2" customFormat="1">
      <c r="A120" s="40"/>
      <c r="B120" s="41"/>
      <c r="C120" s="42"/>
      <c r="D120" s="224" t="s">
        <v>146</v>
      </c>
      <c r="E120" s="42"/>
      <c r="F120" s="225" t="s">
        <v>728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146</v>
      </c>
      <c r="AU120" s="19" t="s">
        <v>82</v>
      </c>
    </row>
    <row r="121" s="2" customFormat="1" ht="16.5" customHeight="1">
      <c r="A121" s="40"/>
      <c r="B121" s="41"/>
      <c r="C121" s="206" t="s">
        <v>204</v>
      </c>
      <c r="D121" s="206" t="s">
        <v>137</v>
      </c>
      <c r="E121" s="207" t="s">
        <v>729</v>
      </c>
      <c r="F121" s="208" t="s">
        <v>730</v>
      </c>
      <c r="G121" s="209" t="s">
        <v>245</v>
      </c>
      <c r="H121" s="210">
        <v>3</v>
      </c>
      <c r="I121" s="211"/>
      <c r="J121" s="212">
        <f>ROUND(I121*H121,2)</f>
        <v>0</v>
      </c>
      <c r="K121" s="208" t="s">
        <v>141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0.00042999999999999999</v>
      </c>
      <c r="R121" s="215">
        <f>Q121*H121</f>
        <v>0.0012899999999999999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230</v>
      </c>
      <c r="AT121" s="217" t="s">
        <v>137</v>
      </c>
      <c r="AU121" s="217" t="s">
        <v>82</v>
      </c>
      <c r="AY121" s="19" t="s">
        <v>134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230</v>
      </c>
      <c r="BM121" s="217" t="s">
        <v>731</v>
      </c>
    </row>
    <row r="122" s="2" customFormat="1">
      <c r="A122" s="40"/>
      <c r="B122" s="41"/>
      <c r="C122" s="42"/>
      <c r="D122" s="219" t="s">
        <v>144</v>
      </c>
      <c r="E122" s="42"/>
      <c r="F122" s="220" t="s">
        <v>732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144</v>
      </c>
      <c r="AU122" s="19" t="s">
        <v>82</v>
      </c>
    </row>
    <row r="123" s="2" customFormat="1">
      <c r="A123" s="40"/>
      <c r="B123" s="41"/>
      <c r="C123" s="42"/>
      <c r="D123" s="224" t="s">
        <v>146</v>
      </c>
      <c r="E123" s="42"/>
      <c r="F123" s="225" t="s">
        <v>733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146</v>
      </c>
      <c r="AU123" s="19" t="s">
        <v>82</v>
      </c>
    </row>
    <row r="124" s="2" customFormat="1" ht="16.5" customHeight="1">
      <c r="A124" s="40"/>
      <c r="B124" s="41"/>
      <c r="C124" s="206" t="s">
        <v>210</v>
      </c>
      <c r="D124" s="206" t="s">
        <v>137</v>
      </c>
      <c r="E124" s="207" t="s">
        <v>734</v>
      </c>
      <c r="F124" s="208" t="s">
        <v>735</v>
      </c>
      <c r="G124" s="209" t="s">
        <v>245</v>
      </c>
      <c r="H124" s="210">
        <v>2</v>
      </c>
      <c r="I124" s="211"/>
      <c r="J124" s="212">
        <f>ROUND(I124*H124,2)</f>
        <v>0</v>
      </c>
      <c r="K124" s="208" t="s">
        <v>141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0.00050000000000000001</v>
      </c>
      <c r="R124" s="215">
        <f>Q124*H124</f>
        <v>0.001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230</v>
      </c>
      <c r="AT124" s="217" t="s">
        <v>137</v>
      </c>
      <c r="AU124" s="217" t="s">
        <v>82</v>
      </c>
      <c r="AY124" s="19" t="s">
        <v>134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230</v>
      </c>
      <c r="BM124" s="217" t="s">
        <v>736</v>
      </c>
    </row>
    <row r="125" s="2" customFormat="1">
      <c r="A125" s="40"/>
      <c r="B125" s="41"/>
      <c r="C125" s="42"/>
      <c r="D125" s="219" t="s">
        <v>144</v>
      </c>
      <c r="E125" s="42"/>
      <c r="F125" s="220" t="s">
        <v>737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144</v>
      </c>
      <c r="AU125" s="19" t="s">
        <v>82</v>
      </c>
    </row>
    <row r="126" s="2" customFormat="1">
      <c r="A126" s="40"/>
      <c r="B126" s="41"/>
      <c r="C126" s="42"/>
      <c r="D126" s="224" t="s">
        <v>146</v>
      </c>
      <c r="E126" s="42"/>
      <c r="F126" s="225" t="s">
        <v>738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146</v>
      </c>
      <c r="AU126" s="19" t="s">
        <v>82</v>
      </c>
    </row>
    <row r="127" s="2" customFormat="1" ht="16.5" customHeight="1">
      <c r="A127" s="40"/>
      <c r="B127" s="41"/>
      <c r="C127" s="206" t="s">
        <v>8</v>
      </c>
      <c r="D127" s="206" t="s">
        <v>137</v>
      </c>
      <c r="E127" s="207" t="s">
        <v>739</v>
      </c>
      <c r="F127" s="208" t="s">
        <v>740</v>
      </c>
      <c r="G127" s="209" t="s">
        <v>245</v>
      </c>
      <c r="H127" s="210">
        <v>5</v>
      </c>
      <c r="I127" s="211"/>
      <c r="J127" s="212">
        <f>ROUND(I127*H127,2)</f>
        <v>0</v>
      </c>
      <c r="K127" s="208" t="s">
        <v>141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0.00076000000000000004</v>
      </c>
      <c r="R127" s="215">
        <f>Q127*H127</f>
        <v>0.0038000000000000004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230</v>
      </c>
      <c r="AT127" s="217" t="s">
        <v>137</v>
      </c>
      <c r="AU127" s="217" t="s">
        <v>82</v>
      </c>
      <c r="AY127" s="19" t="s">
        <v>134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230</v>
      </c>
      <c r="BM127" s="217" t="s">
        <v>741</v>
      </c>
    </row>
    <row r="128" s="2" customFormat="1">
      <c r="A128" s="40"/>
      <c r="B128" s="41"/>
      <c r="C128" s="42"/>
      <c r="D128" s="219" t="s">
        <v>144</v>
      </c>
      <c r="E128" s="42"/>
      <c r="F128" s="220" t="s">
        <v>742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144</v>
      </c>
      <c r="AU128" s="19" t="s">
        <v>82</v>
      </c>
    </row>
    <row r="129" s="2" customFormat="1">
      <c r="A129" s="40"/>
      <c r="B129" s="41"/>
      <c r="C129" s="42"/>
      <c r="D129" s="224" t="s">
        <v>146</v>
      </c>
      <c r="E129" s="42"/>
      <c r="F129" s="225" t="s">
        <v>743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146</v>
      </c>
      <c r="AU129" s="19" t="s">
        <v>82</v>
      </c>
    </row>
    <row r="130" s="2" customFormat="1" ht="16.5" customHeight="1">
      <c r="A130" s="40"/>
      <c r="B130" s="41"/>
      <c r="C130" s="206" t="s">
        <v>227</v>
      </c>
      <c r="D130" s="206" t="s">
        <v>137</v>
      </c>
      <c r="E130" s="207" t="s">
        <v>744</v>
      </c>
      <c r="F130" s="208" t="s">
        <v>745</v>
      </c>
      <c r="G130" s="209" t="s">
        <v>140</v>
      </c>
      <c r="H130" s="210">
        <v>1</v>
      </c>
      <c r="I130" s="211"/>
      <c r="J130" s="212">
        <f>ROUND(I130*H130,2)</f>
        <v>0</v>
      </c>
      <c r="K130" s="208" t="s">
        <v>141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230</v>
      </c>
      <c r="AT130" s="217" t="s">
        <v>137</v>
      </c>
      <c r="AU130" s="217" t="s">
        <v>82</v>
      </c>
      <c r="AY130" s="19" t="s">
        <v>134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230</v>
      </c>
      <c r="BM130" s="217" t="s">
        <v>746</v>
      </c>
    </row>
    <row r="131" s="2" customFormat="1">
      <c r="A131" s="40"/>
      <c r="B131" s="41"/>
      <c r="C131" s="42"/>
      <c r="D131" s="219" t="s">
        <v>144</v>
      </c>
      <c r="E131" s="42"/>
      <c r="F131" s="220" t="s">
        <v>747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82</v>
      </c>
    </row>
    <row r="132" s="2" customFormat="1">
      <c r="A132" s="40"/>
      <c r="B132" s="41"/>
      <c r="C132" s="42"/>
      <c r="D132" s="224" t="s">
        <v>146</v>
      </c>
      <c r="E132" s="42"/>
      <c r="F132" s="225" t="s">
        <v>748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146</v>
      </c>
      <c r="AU132" s="19" t="s">
        <v>82</v>
      </c>
    </row>
    <row r="133" s="2" customFormat="1" ht="16.5" customHeight="1">
      <c r="A133" s="40"/>
      <c r="B133" s="41"/>
      <c r="C133" s="206" t="s">
        <v>235</v>
      </c>
      <c r="D133" s="206" t="s">
        <v>137</v>
      </c>
      <c r="E133" s="207" t="s">
        <v>749</v>
      </c>
      <c r="F133" s="208" t="s">
        <v>750</v>
      </c>
      <c r="G133" s="209" t="s">
        <v>140</v>
      </c>
      <c r="H133" s="210">
        <v>1</v>
      </c>
      <c r="I133" s="211"/>
      <c r="J133" s="212">
        <f>ROUND(I133*H133,2)</f>
        <v>0</v>
      </c>
      <c r="K133" s="208" t="s">
        <v>141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230</v>
      </c>
      <c r="AT133" s="217" t="s">
        <v>137</v>
      </c>
      <c r="AU133" s="217" t="s">
        <v>82</v>
      </c>
      <c r="AY133" s="19" t="s">
        <v>134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230</v>
      </c>
      <c r="BM133" s="217" t="s">
        <v>751</v>
      </c>
    </row>
    <row r="134" s="2" customFormat="1">
      <c r="A134" s="40"/>
      <c r="B134" s="41"/>
      <c r="C134" s="42"/>
      <c r="D134" s="219" t="s">
        <v>144</v>
      </c>
      <c r="E134" s="42"/>
      <c r="F134" s="220" t="s">
        <v>752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144</v>
      </c>
      <c r="AU134" s="19" t="s">
        <v>82</v>
      </c>
    </row>
    <row r="135" s="2" customFormat="1">
      <c r="A135" s="40"/>
      <c r="B135" s="41"/>
      <c r="C135" s="42"/>
      <c r="D135" s="224" t="s">
        <v>146</v>
      </c>
      <c r="E135" s="42"/>
      <c r="F135" s="225" t="s">
        <v>753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146</v>
      </c>
      <c r="AU135" s="19" t="s">
        <v>82</v>
      </c>
    </row>
    <row r="136" s="2" customFormat="1" ht="21.75" customHeight="1">
      <c r="A136" s="40"/>
      <c r="B136" s="41"/>
      <c r="C136" s="206" t="s">
        <v>242</v>
      </c>
      <c r="D136" s="206" t="s">
        <v>137</v>
      </c>
      <c r="E136" s="207" t="s">
        <v>754</v>
      </c>
      <c r="F136" s="208" t="s">
        <v>755</v>
      </c>
      <c r="G136" s="209" t="s">
        <v>245</v>
      </c>
      <c r="H136" s="210">
        <v>10</v>
      </c>
      <c r="I136" s="211"/>
      <c r="J136" s="212">
        <f>ROUND(I136*H136,2)</f>
        <v>0</v>
      </c>
      <c r="K136" s="208" t="s">
        <v>141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230</v>
      </c>
      <c r="AT136" s="217" t="s">
        <v>137</v>
      </c>
      <c r="AU136" s="217" t="s">
        <v>82</v>
      </c>
      <c r="AY136" s="19" t="s">
        <v>134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230</v>
      </c>
      <c r="BM136" s="217" t="s">
        <v>756</v>
      </c>
    </row>
    <row r="137" s="2" customFormat="1">
      <c r="A137" s="40"/>
      <c r="B137" s="41"/>
      <c r="C137" s="42"/>
      <c r="D137" s="219" t="s">
        <v>144</v>
      </c>
      <c r="E137" s="42"/>
      <c r="F137" s="220" t="s">
        <v>757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144</v>
      </c>
      <c r="AU137" s="19" t="s">
        <v>82</v>
      </c>
    </row>
    <row r="138" s="2" customFormat="1">
      <c r="A138" s="40"/>
      <c r="B138" s="41"/>
      <c r="C138" s="42"/>
      <c r="D138" s="224" t="s">
        <v>146</v>
      </c>
      <c r="E138" s="42"/>
      <c r="F138" s="225" t="s">
        <v>758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146</v>
      </c>
      <c r="AU138" s="19" t="s">
        <v>82</v>
      </c>
    </row>
    <row r="139" s="2" customFormat="1" ht="24.15" customHeight="1">
      <c r="A139" s="40"/>
      <c r="B139" s="41"/>
      <c r="C139" s="206" t="s">
        <v>230</v>
      </c>
      <c r="D139" s="206" t="s">
        <v>137</v>
      </c>
      <c r="E139" s="207" t="s">
        <v>759</v>
      </c>
      <c r="F139" s="208" t="s">
        <v>760</v>
      </c>
      <c r="G139" s="209" t="s">
        <v>339</v>
      </c>
      <c r="H139" s="268"/>
      <c r="I139" s="211"/>
      <c r="J139" s="212">
        <f>ROUND(I139*H139,2)</f>
        <v>0</v>
      </c>
      <c r="K139" s="208" t="s">
        <v>141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230</v>
      </c>
      <c r="AT139" s="217" t="s">
        <v>137</v>
      </c>
      <c r="AU139" s="217" t="s">
        <v>82</v>
      </c>
      <c r="AY139" s="19" t="s">
        <v>134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230</v>
      </c>
      <c r="BM139" s="217" t="s">
        <v>761</v>
      </c>
    </row>
    <row r="140" s="2" customFormat="1">
      <c r="A140" s="40"/>
      <c r="B140" s="41"/>
      <c r="C140" s="42"/>
      <c r="D140" s="219" t="s">
        <v>144</v>
      </c>
      <c r="E140" s="42"/>
      <c r="F140" s="220" t="s">
        <v>762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144</v>
      </c>
      <c r="AU140" s="19" t="s">
        <v>82</v>
      </c>
    </row>
    <row r="141" s="2" customFormat="1">
      <c r="A141" s="40"/>
      <c r="B141" s="41"/>
      <c r="C141" s="42"/>
      <c r="D141" s="224" t="s">
        <v>146</v>
      </c>
      <c r="E141" s="42"/>
      <c r="F141" s="225" t="s">
        <v>763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146</v>
      </c>
      <c r="AU141" s="19" t="s">
        <v>82</v>
      </c>
    </row>
    <row r="142" s="12" customFormat="1" ht="22.8" customHeight="1">
      <c r="A142" s="12"/>
      <c r="B142" s="190"/>
      <c r="C142" s="191"/>
      <c r="D142" s="192" t="s">
        <v>71</v>
      </c>
      <c r="E142" s="204" t="s">
        <v>764</v>
      </c>
      <c r="F142" s="204" t="s">
        <v>765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SUM(P143:P172)</f>
        <v>0</v>
      </c>
      <c r="Q142" s="198"/>
      <c r="R142" s="199">
        <f>SUM(R143:R172)</f>
        <v>0.012110000000000001</v>
      </c>
      <c r="S142" s="198"/>
      <c r="T142" s="200">
        <f>SUM(T143:T172)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82</v>
      </c>
      <c r="AT142" s="202" t="s">
        <v>71</v>
      </c>
      <c r="AU142" s="202" t="s">
        <v>80</v>
      </c>
      <c r="AY142" s="201" t="s">
        <v>134</v>
      </c>
      <c r="BK142" s="203">
        <f>SUM(BK143:BK172)</f>
        <v>0</v>
      </c>
    </row>
    <row r="143" s="2" customFormat="1" ht="16.5" customHeight="1">
      <c r="A143" s="40"/>
      <c r="B143" s="41"/>
      <c r="C143" s="206" t="s">
        <v>257</v>
      </c>
      <c r="D143" s="206" t="s">
        <v>137</v>
      </c>
      <c r="E143" s="207" t="s">
        <v>766</v>
      </c>
      <c r="F143" s="208" t="s">
        <v>767</v>
      </c>
      <c r="G143" s="209" t="s">
        <v>140</v>
      </c>
      <c r="H143" s="210">
        <v>2</v>
      </c>
      <c r="I143" s="211"/>
      <c r="J143" s="212">
        <f>ROUND(I143*H143,2)</f>
        <v>0</v>
      </c>
      <c r="K143" s="208" t="s">
        <v>141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0.00010000000000000001</v>
      </c>
      <c r="R143" s="215">
        <f>Q143*H143</f>
        <v>0.00020000000000000001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230</v>
      </c>
      <c r="AT143" s="217" t="s">
        <v>137</v>
      </c>
      <c r="AU143" s="217" t="s">
        <v>82</v>
      </c>
      <c r="AY143" s="19" t="s">
        <v>134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230</v>
      </c>
      <c r="BM143" s="217" t="s">
        <v>768</v>
      </c>
    </row>
    <row r="144" s="2" customFormat="1">
      <c r="A144" s="40"/>
      <c r="B144" s="41"/>
      <c r="C144" s="42"/>
      <c r="D144" s="219" t="s">
        <v>144</v>
      </c>
      <c r="E144" s="42"/>
      <c r="F144" s="220" t="s">
        <v>769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144</v>
      </c>
      <c r="AU144" s="19" t="s">
        <v>82</v>
      </c>
    </row>
    <row r="145" s="2" customFormat="1">
      <c r="A145" s="40"/>
      <c r="B145" s="41"/>
      <c r="C145" s="42"/>
      <c r="D145" s="224" t="s">
        <v>146</v>
      </c>
      <c r="E145" s="42"/>
      <c r="F145" s="225" t="s">
        <v>770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146</v>
      </c>
      <c r="AU145" s="19" t="s">
        <v>82</v>
      </c>
    </row>
    <row r="146" s="2" customFormat="1" ht="24.15" customHeight="1">
      <c r="A146" s="40"/>
      <c r="B146" s="41"/>
      <c r="C146" s="206" t="s">
        <v>263</v>
      </c>
      <c r="D146" s="206" t="s">
        <v>137</v>
      </c>
      <c r="E146" s="207" t="s">
        <v>771</v>
      </c>
      <c r="F146" s="208" t="s">
        <v>772</v>
      </c>
      <c r="G146" s="209" t="s">
        <v>245</v>
      </c>
      <c r="H146" s="210">
        <v>7</v>
      </c>
      <c r="I146" s="211"/>
      <c r="J146" s="212">
        <f>ROUND(I146*H146,2)</f>
        <v>0</v>
      </c>
      <c r="K146" s="208" t="s">
        <v>141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0.00080999999999999996</v>
      </c>
      <c r="R146" s="215">
        <f>Q146*H146</f>
        <v>0.0056699999999999997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230</v>
      </c>
      <c r="AT146" s="217" t="s">
        <v>137</v>
      </c>
      <c r="AU146" s="217" t="s">
        <v>82</v>
      </c>
      <c r="AY146" s="19" t="s">
        <v>134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230</v>
      </c>
      <c r="BM146" s="217" t="s">
        <v>773</v>
      </c>
    </row>
    <row r="147" s="2" customFormat="1">
      <c r="A147" s="40"/>
      <c r="B147" s="41"/>
      <c r="C147" s="42"/>
      <c r="D147" s="219" t="s">
        <v>144</v>
      </c>
      <c r="E147" s="42"/>
      <c r="F147" s="220" t="s">
        <v>774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144</v>
      </c>
      <c r="AU147" s="19" t="s">
        <v>82</v>
      </c>
    </row>
    <row r="148" s="2" customFormat="1">
      <c r="A148" s="40"/>
      <c r="B148" s="41"/>
      <c r="C148" s="42"/>
      <c r="D148" s="224" t="s">
        <v>146</v>
      </c>
      <c r="E148" s="42"/>
      <c r="F148" s="225" t="s">
        <v>775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146</v>
      </c>
      <c r="AU148" s="19" t="s">
        <v>82</v>
      </c>
    </row>
    <row r="149" s="2" customFormat="1" ht="37.8" customHeight="1">
      <c r="A149" s="40"/>
      <c r="B149" s="41"/>
      <c r="C149" s="206" t="s">
        <v>271</v>
      </c>
      <c r="D149" s="206" t="s">
        <v>137</v>
      </c>
      <c r="E149" s="207" t="s">
        <v>776</v>
      </c>
      <c r="F149" s="208" t="s">
        <v>777</v>
      </c>
      <c r="G149" s="209" t="s">
        <v>245</v>
      </c>
      <c r="H149" s="210">
        <v>7</v>
      </c>
      <c r="I149" s="211"/>
      <c r="J149" s="212">
        <f>ROUND(I149*H149,2)</f>
        <v>0</v>
      </c>
      <c r="K149" s="208" t="s">
        <v>141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0.00054000000000000001</v>
      </c>
      <c r="R149" s="215">
        <f>Q149*H149</f>
        <v>0.0037799999999999999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230</v>
      </c>
      <c r="AT149" s="217" t="s">
        <v>137</v>
      </c>
      <c r="AU149" s="217" t="s">
        <v>82</v>
      </c>
      <c r="AY149" s="19" t="s">
        <v>134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230</v>
      </c>
      <c r="BM149" s="217" t="s">
        <v>778</v>
      </c>
    </row>
    <row r="150" s="2" customFormat="1">
      <c r="A150" s="40"/>
      <c r="B150" s="41"/>
      <c r="C150" s="42"/>
      <c r="D150" s="219" t="s">
        <v>144</v>
      </c>
      <c r="E150" s="42"/>
      <c r="F150" s="220" t="s">
        <v>779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144</v>
      </c>
      <c r="AU150" s="19" t="s">
        <v>82</v>
      </c>
    </row>
    <row r="151" s="2" customFormat="1">
      <c r="A151" s="40"/>
      <c r="B151" s="41"/>
      <c r="C151" s="42"/>
      <c r="D151" s="224" t="s">
        <v>146</v>
      </c>
      <c r="E151" s="42"/>
      <c r="F151" s="225" t="s">
        <v>780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146</v>
      </c>
      <c r="AU151" s="19" t="s">
        <v>82</v>
      </c>
    </row>
    <row r="152" s="2" customFormat="1" ht="37.8" customHeight="1">
      <c r="A152" s="40"/>
      <c r="B152" s="41"/>
      <c r="C152" s="206" t="s">
        <v>279</v>
      </c>
      <c r="D152" s="206" t="s">
        <v>137</v>
      </c>
      <c r="E152" s="207" t="s">
        <v>781</v>
      </c>
      <c r="F152" s="208" t="s">
        <v>782</v>
      </c>
      <c r="G152" s="209" t="s">
        <v>245</v>
      </c>
      <c r="H152" s="210">
        <v>14</v>
      </c>
      <c r="I152" s="211"/>
      <c r="J152" s="212">
        <f>ROUND(I152*H152,2)</f>
        <v>0</v>
      </c>
      <c r="K152" s="208" t="s">
        <v>141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0.00011</v>
      </c>
      <c r="R152" s="215">
        <f>Q152*H152</f>
        <v>0.0015400000000000001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230</v>
      </c>
      <c r="AT152" s="217" t="s">
        <v>137</v>
      </c>
      <c r="AU152" s="217" t="s">
        <v>82</v>
      </c>
      <c r="AY152" s="19" t="s">
        <v>134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230</v>
      </c>
      <c r="BM152" s="217" t="s">
        <v>783</v>
      </c>
    </row>
    <row r="153" s="2" customFormat="1">
      <c r="A153" s="40"/>
      <c r="B153" s="41"/>
      <c r="C153" s="42"/>
      <c r="D153" s="219" t="s">
        <v>144</v>
      </c>
      <c r="E153" s="42"/>
      <c r="F153" s="220" t="s">
        <v>784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144</v>
      </c>
      <c r="AU153" s="19" t="s">
        <v>82</v>
      </c>
    </row>
    <row r="154" s="2" customFormat="1">
      <c r="A154" s="40"/>
      <c r="B154" s="41"/>
      <c r="C154" s="42"/>
      <c r="D154" s="224" t="s">
        <v>146</v>
      </c>
      <c r="E154" s="42"/>
      <c r="F154" s="225" t="s">
        <v>785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146</v>
      </c>
      <c r="AU154" s="19" t="s">
        <v>82</v>
      </c>
    </row>
    <row r="155" s="2" customFormat="1" ht="16.5" customHeight="1">
      <c r="A155" s="40"/>
      <c r="B155" s="41"/>
      <c r="C155" s="206" t="s">
        <v>7</v>
      </c>
      <c r="D155" s="206" t="s">
        <v>137</v>
      </c>
      <c r="E155" s="207" t="s">
        <v>786</v>
      </c>
      <c r="F155" s="208" t="s">
        <v>787</v>
      </c>
      <c r="G155" s="209" t="s">
        <v>140</v>
      </c>
      <c r="H155" s="210">
        <v>4</v>
      </c>
      <c r="I155" s="211"/>
      <c r="J155" s="212">
        <f>ROUND(I155*H155,2)</f>
        <v>0</v>
      </c>
      <c r="K155" s="208" t="s">
        <v>141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230</v>
      </c>
      <c r="AT155" s="217" t="s">
        <v>137</v>
      </c>
      <c r="AU155" s="217" t="s">
        <v>82</v>
      </c>
      <c r="AY155" s="19" t="s">
        <v>134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230</v>
      </c>
      <c r="BM155" s="217" t="s">
        <v>788</v>
      </c>
    </row>
    <row r="156" s="2" customFormat="1">
      <c r="A156" s="40"/>
      <c r="B156" s="41"/>
      <c r="C156" s="42"/>
      <c r="D156" s="219" t="s">
        <v>144</v>
      </c>
      <c r="E156" s="42"/>
      <c r="F156" s="220" t="s">
        <v>789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144</v>
      </c>
      <c r="AU156" s="19" t="s">
        <v>82</v>
      </c>
    </row>
    <row r="157" s="2" customFormat="1">
      <c r="A157" s="40"/>
      <c r="B157" s="41"/>
      <c r="C157" s="42"/>
      <c r="D157" s="224" t="s">
        <v>146</v>
      </c>
      <c r="E157" s="42"/>
      <c r="F157" s="225" t="s">
        <v>790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146</v>
      </c>
      <c r="AU157" s="19" t="s">
        <v>82</v>
      </c>
    </row>
    <row r="158" s="2" customFormat="1" ht="24.15" customHeight="1">
      <c r="A158" s="40"/>
      <c r="B158" s="41"/>
      <c r="C158" s="206" t="s">
        <v>292</v>
      </c>
      <c r="D158" s="206" t="s">
        <v>137</v>
      </c>
      <c r="E158" s="207" t="s">
        <v>791</v>
      </c>
      <c r="F158" s="208" t="s">
        <v>792</v>
      </c>
      <c r="G158" s="209" t="s">
        <v>140</v>
      </c>
      <c r="H158" s="210">
        <v>4</v>
      </c>
      <c r="I158" s="211"/>
      <c r="J158" s="212">
        <f>ROUND(I158*H158,2)</f>
        <v>0</v>
      </c>
      <c r="K158" s="208" t="s">
        <v>141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230</v>
      </c>
      <c r="AT158" s="217" t="s">
        <v>137</v>
      </c>
      <c r="AU158" s="217" t="s">
        <v>82</v>
      </c>
      <c r="AY158" s="19" t="s">
        <v>134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230</v>
      </c>
      <c r="BM158" s="217" t="s">
        <v>793</v>
      </c>
    </row>
    <row r="159" s="2" customFormat="1">
      <c r="A159" s="40"/>
      <c r="B159" s="41"/>
      <c r="C159" s="42"/>
      <c r="D159" s="219" t="s">
        <v>144</v>
      </c>
      <c r="E159" s="42"/>
      <c r="F159" s="220" t="s">
        <v>794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144</v>
      </c>
      <c r="AU159" s="19" t="s">
        <v>82</v>
      </c>
    </row>
    <row r="160" s="2" customFormat="1">
      <c r="A160" s="40"/>
      <c r="B160" s="41"/>
      <c r="C160" s="42"/>
      <c r="D160" s="224" t="s">
        <v>146</v>
      </c>
      <c r="E160" s="42"/>
      <c r="F160" s="225" t="s">
        <v>795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146</v>
      </c>
      <c r="AU160" s="19" t="s">
        <v>82</v>
      </c>
    </row>
    <row r="161" s="2" customFormat="1" ht="16.5" customHeight="1">
      <c r="A161" s="40"/>
      <c r="B161" s="41"/>
      <c r="C161" s="206" t="s">
        <v>299</v>
      </c>
      <c r="D161" s="206" t="s">
        <v>137</v>
      </c>
      <c r="E161" s="207" t="s">
        <v>796</v>
      </c>
      <c r="F161" s="208" t="s">
        <v>797</v>
      </c>
      <c r="G161" s="209" t="s">
        <v>798</v>
      </c>
      <c r="H161" s="210">
        <v>2</v>
      </c>
      <c r="I161" s="211"/>
      <c r="J161" s="212">
        <f>ROUND(I161*H161,2)</f>
        <v>0</v>
      </c>
      <c r="K161" s="208" t="s">
        <v>141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0.00025000000000000001</v>
      </c>
      <c r="R161" s="215">
        <f>Q161*H161</f>
        <v>0.00050000000000000001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230</v>
      </c>
      <c r="AT161" s="217" t="s">
        <v>137</v>
      </c>
      <c r="AU161" s="217" t="s">
        <v>82</v>
      </c>
      <c r="AY161" s="19" t="s">
        <v>134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230</v>
      </c>
      <c r="BM161" s="217" t="s">
        <v>799</v>
      </c>
    </row>
    <row r="162" s="2" customFormat="1">
      <c r="A162" s="40"/>
      <c r="B162" s="41"/>
      <c r="C162" s="42"/>
      <c r="D162" s="219" t="s">
        <v>144</v>
      </c>
      <c r="E162" s="42"/>
      <c r="F162" s="220" t="s">
        <v>800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144</v>
      </c>
      <c r="AU162" s="19" t="s">
        <v>82</v>
      </c>
    </row>
    <row r="163" s="2" customFormat="1">
      <c r="A163" s="40"/>
      <c r="B163" s="41"/>
      <c r="C163" s="42"/>
      <c r="D163" s="224" t="s">
        <v>146</v>
      </c>
      <c r="E163" s="42"/>
      <c r="F163" s="225" t="s">
        <v>801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146</v>
      </c>
      <c r="AU163" s="19" t="s">
        <v>82</v>
      </c>
    </row>
    <row r="164" s="2" customFormat="1" ht="21.75" customHeight="1">
      <c r="A164" s="40"/>
      <c r="B164" s="41"/>
      <c r="C164" s="206" t="s">
        <v>306</v>
      </c>
      <c r="D164" s="206" t="s">
        <v>137</v>
      </c>
      <c r="E164" s="207" t="s">
        <v>802</v>
      </c>
      <c r="F164" s="208" t="s">
        <v>803</v>
      </c>
      <c r="G164" s="209" t="s">
        <v>245</v>
      </c>
      <c r="H164" s="210">
        <v>14</v>
      </c>
      <c r="I164" s="211"/>
      <c r="J164" s="212">
        <f>ROUND(I164*H164,2)</f>
        <v>0</v>
      </c>
      <c r="K164" s="208" t="s">
        <v>141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1.0000000000000001E-05</v>
      </c>
      <c r="R164" s="215">
        <f>Q164*H164</f>
        <v>0.00014000000000000002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230</v>
      </c>
      <c r="AT164" s="217" t="s">
        <v>137</v>
      </c>
      <c r="AU164" s="217" t="s">
        <v>82</v>
      </c>
      <c r="AY164" s="19" t="s">
        <v>134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230</v>
      </c>
      <c r="BM164" s="217" t="s">
        <v>804</v>
      </c>
    </row>
    <row r="165" s="2" customFormat="1">
      <c r="A165" s="40"/>
      <c r="B165" s="41"/>
      <c r="C165" s="42"/>
      <c r="D165" s="219" t="s">
        <v>144</v>
      </c>
      <c r="E165" s="42"/>
      <c r="F165" s="220" t="s">
        <v>805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144</v>
      </c>
      <c r="AU165" s="19" t="s">
        <v>82</v>
      </c>
    </row>
    <row r="166" s="2" customFormat="1">
      <c r="A166" s="40"/>
      <c r="B166" s="41"/>
      <c r="C166" s="42"/>
      <c r="D166" s="224" t="s">
        <v>146</v>
      </c>
      <c r="E166" s="42"/>
      <c r="F166" s="225" t="s">
        <v>806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146</v>
      </c>
      <c r="AU166" s="19" t="s">
        <v>82</v>
      </c>
    </row>
    <row r="167" s="2" customFormat="1" ht="24.15" customHeight="1">
      <c r="A167" s="40"/>
      <c r="B167" s="41"/>
      <c r="C167" s="206" t="s">
        <v>314</v>
      </c>
      <c r="D167" s="206" t="s">
        <v>137</v>
      </c>
      <c r="E167" s="207" t="s">
        <v>807</v>
      </c>
      <c r="F167" s="208" t="s">
        <v>808</v>
      </c>
      <c r="G167" s="209" t="s">
        <v>245</v>
      </c>
      <c r="H167" s="210">
        <v>14</v>
      </c>
      <c r="I167" s="211"/>
      <c r="J167" s="212">
        <f>ROUND(I167*H167,2)</f>
        <v>0</v>
      </c>
      <c r="K167" s="208" t="s">
        <v>141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2.0000000000000002E-05</v>
      </c>
      <c r="R167" s="215">
        <f>Q167*H167</f>
        <v>0.00028000000000000003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230</v>
      </c>
      <c r="AT167" s="217" t="s">
        <v>137</v>
      </c>
      <c r="AU167" s="217" t="s">
        <v>82</v>
      </c>
      <c r="AY167" s="19" t="s">
        <v>134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230</v>
      </c>
      <c r="BM167" s="217" t="s">
        <v>809</v>
      </c>
    </row>
    <row r="168" s="2" customFormat="1">
      <c r="A168" s="40"/>
      <c r="B168" s="41"/>
      <c r="C168" s="42"/>
      <c r="D168" s="219" t="s">
        <v>144</v>
      </c>
      <c r="E168" s="42"/>
      <c r="F168" s="220" t="s">
        <v>810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144</v>
      </c>
      <c r="AU168" s="19" t="s">
        <v>82</v>
      </c>
    </row>
    <row r="169" s="2" customFormat="1">
      <c r="A169" s="40"/>
      <c r="B169" s="41"/>
      <c r="C169" s="42"/>
      <c r="D169" s="224" t="s">
        <v>146</v>
      </c>
      <c r="E169" s="42"/>
      <c r="F169" s="225" t="s">
        <v>811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146</v>
      </c>
      <c r="AU169" s="19" t="s">
        <v>82</v>
      </c>
    </row>
    <row r="170" s="2" customFormat="1" ht="24.15" customHeight="1">
      <c r="A170" s="40"/>
      <c r="B170" s="41"/>
      <c r="C170" s="206" t="s">
        <v>322</v>
      </c>
      <c r="D170" s="206" t="s">
        <v>137</v>
      </c>
      <c r="E170" s="207" t="s">
        <v>812</v>
      </c>
      <c r="F170" s="208" t="s">
        <v>813</v>
      </c>
      <c r="G170" s="209" t="s">
        <v>339</v>
      </c>
      <c r="H170" s="268"/>
      <c r="I170" s="211"/>
      <c r="J170" s="212">
        <f>ROUND(I170*H170,2)</f>
        <v>0</v>
      </c>
      <c r="K170" s="208" t="s">
        <v>141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230</v>
      </c>
      <c r="AT170" s="217" t="s">
        <v>137</v>
      </c>
      <c r="AU170" s="217" t="s">
        <v>82</v>
      </c>
      <c r="AY170" s="19" t="s">
        <v>134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230</v>
      </c>
      <c r="BM170" s="217" t="s">
        <v>814</v>
      </c>
    </row>
    <row r="171" s="2" customFormat="1">
      <c r="A171" s="40"/>
      <c r="B171" s="41"/>
      <c r="C171" s="42"/>
      <c r="D171" s="219" t="s">
        <v>144</v>
      </c>
      <c r="E171" s="42"/>
      <c r="F171" s="220" t="s">
        <v>815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144</v>
      </c>
      <c r="AU171" s="19" t="s">
        <v>82</v>
      </c>
    </row>
    <row r="172" s="2" customFormat="1">
      <c r="A172" s="40"/>
      <c r="B172" s="41"/>
      <c r="C172" s="42"/>
      <c r="D172" s="224" t="s">
        <v>146</v>
      </c>
      <c r="E172" s="42"/>
      <c r="F172" s="225" t="s">
        <v>816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146</v>
      </c>
      <c r="AU172" s="19" t="s">
        <v>82</v>
      </c>
    </row>
    <row r="173" s="12" customFormat="1" ht="22.8" customHeight="1">
      <c r="A173" s="12"/>
      <c r="B173" s="190"/>
      <c r="C173" s="191"/>
      <c r="D173" s="192" t="s">
        <v>71</v>
      </c>
      <c r="E173" s="204" t="s">
        <v>817</v>
      </c>
      <c r="F173" s="204" t="s">
        <v>818</v>
      </c>
      <c r="G173" s="191"/>
      <c r="H173" s="191"/>
      <c r="I173" s="194"/>
      <c r="J173" s="205">
        <f>BK173</f>
        <v>0</v>
      </c>
      <c r="K173" s="191"/>
      <c r="L173" s="196"/>
      <c r="M173" s="197"/>
      <c r="N173" s="198"/>
      <c r="O173" s="198"/>
      <c r="P173" s="199">
        <f>SUM(P174:P225)</f>
        <v>0</v>
      </c>
      <c r="Q173" s="198"/>
      <c r="R173" s="199">
        <f>SUM(R174:R225)</f>
        <v>0.036900000000000002</v>
      </c>
      <c r="S173" s="198"/>
      <c r="T173" s="200">
        <f>SUM(T174:T225)</f>
        <v>0.02273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1" t="s">
        <v>82</v>
      </c>
      <c r="AT173" s="202" t="s">
        <v>71</v>
      </c>
      <c r="AU173" s="202" t="s">
        <v>80</v>
      </c>
      <c r="AY173" s="201" t="s">
        <v>134</v>
      </c>
      <c r="BK173" s="203">
        <f>SUM(BK174:BK225)</f>
        <v>0</v>
      </c>
    </row>
    <row r="174" s="2" customFormat="1" ht="16.5" customHeight="1">
      <c r="A174" s="40"/>
      <c r="B174" s="41"/>
      <c r="C174" s="206" t="s">
        <v>328</v>
      </c>
      <c r="D174" s="206" t="s">
        <v>137</v>
      </c>
      <c r="E174" s="207" t="s">
        <v>819</v>
      </c>
      <c r="F174" s="208" t="s">
        <v>820</v>
      </c>
      <c r="G174" s="209" t="s">
        <v>821</v>
      </c>
      <c r="H174" s="210">
        <v>1</v>
      </c>
      <c r="I174" s="211"/>
      <c r="J174" s="212">
        <f>ROUND(I174*H174,2)</f>
        <v>0</v>
      </c>
      <c r="K174" s="208" t="s">
        <v>141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0.019460000000000002</v>
      </c>
      <c r="T174" s="216">
        <f>S174*H174</f>
        <v>0.019460000000000002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230</v>
      </c>
      <c r="AT174" s="217" t="s">
        <v>137</v>
      </c>
      <c r="AU174" s="217" t="s">
        <v>82</v>
      </c>
      <c r="AY174" s="19" t="s">
        <v>134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230</v>
      </c>
      <c r="BM174" s="217" t="s">
        <v>822</v>
      </c>
    </row>
    <row r="175" s="2" customFormat="1">
      <c r="A175" s="40"/>
      <c r="B175" s="41"/>
      <c r="C175" s="42"/>
      <c r="D175" s="219" t="s">
        <v>144</v>
      </c>
      <c r="E175" s="42"/>
      <c r="F175" s="220" t="s">
        <v>823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144</v>
      </c>
      <c r="AU175" s="19" t="s">
        <v>82</v>
      </c>
    </row>
    <row r="176" s="2" customFormat="1">
      <c r="A176" s="40"/>
      <c r="B176" s="41"/>
      <c r="C176" s="42"/>
      <c r="D176" s="224" t="s">
        <v>146</v>
      </c>
      <c r="E176" s="42"/>
      <c r="F176" s="225" t="s">
        <v>824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146</v>
      </c>
      <c r="AU176" s="19" t="s">
        <v>82</v>
      </c>
    </row>
    <row r="177" s="2" customFormat="1" ht="16.5" customHeight="1">
      <c r="A177" s="40"/>
      <c r="B177" s="41"/>
      <c r="C177" s="206" t="s">
        <v>336</v>
      </c>
      <c r="D177" s="206" t="s">
        <v>137</v>
      </c>
      <c r="E177" s="207" t="s">
        <v>825</v>
      </c>
      <c r="F177" s="208" t="s">
        <v>826</v>
      </c>
      <c r="G177" s="209" t="s">
        <v>821</v>
      </c>
      <c r="H177" s="210">
        <v>2</v>
      </c>
      <c r="I177" s="211"/>
      <c r="J177" s="212">
        <f>ROUND(I177*H177,2)</f>
        <v>0</v>
      </c>
      <c r="K177" s="208" t="s">
        <v>141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0.00055999999999999995</v>
      </c>
      <c r="R177" s="215">
        <f>Q177*H177</f>
        <v>0.0011199999999999999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230</v>
      </c>
      <c r="AT177" s="217" t="s">
        <v>137</v>
      </c>
      <c r="AU177" s="217" t="s">
        <v>82</v>
      </c>
      <c r="AY177" s="19" t="s">
        <v>134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230</v>
      </c>
      <c r="BM177" s="217" t="s">
        <v>827</v>
      </c>
    </row>
    <row r="178" s="2" customFormat="1">
      <c r="A178" s="40"/>
      <c r="B178" s="41"/>
      <c r="C178" s="42"/>
      <c r="D178" s="219" t="s">
        <v>144</v>
      </c>
      <c r="E178" s="42"/>
      <c r="F178" s="220" t="s">
        <v>828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144</v>
      </c>
      <c r="AU178" s="19" t="s">
        <v>82</v>
      </c>
    </row>
    <row r="179" s="2" customFormat="1">
      <c r="A179" s="40"/>
      <c r="B179" s="41"/>
      <c r="C179" s="42"/>
      <c r="D179" s="224" t="s">
        <v>146</v>
      </c>
      <c r="E179" s="42"/>
      <c r="F179" s="225" t="s">
        <v>829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146</v>
      </c>
      <c r="AU179" s="19" t="s">
        <v>82</v>
      </c>
    </row>
    <row r="180" s="2" customFormat="1" ht="16.5" customHeight="1">
      <c r="A180" s="40"/>
      <c r="B180" s="41"/>
      <c r="C180" s="258" t="s">
        <v>345</v>
      </c>
      <c r="D180" s="258" t="s">
        <v>315</v>
      </c>
      <c r="E180" s="259" t="s">
        <v>830</v>
      </c>
      <c r="F180" s="260" t="s">
        <v>831</v>
      </c>
      <c r="G180" s="261" t="s">
        <v>140</v>
      </c>
      <c r="H180" s="262">
        <v>1</v>
      </c>
      <c r="I180" s="263"/>
      <c r="J180" s="264">
        <f>ROUND(I180*H180,2)</f>
        <v>0</v>
      </c>
      <c r="K180" s="260" t="s">
        <v>141</v>
      </c>
      <c r="L180" s="265"/>
      <c r="M180" s="266" t="s">
        <v>19</v>
      </c>
      <c r="N180" s="267" t="s">
        <v>43</v>
      </c>
      <c r="O180" s="86"/>
      <c r="P180" s="215">
        <f>O180*H180</f>
        <v>0</v>
      </c>
      <c r="Q180" s="215">
        <v>0.0054999999999999997</v>
      </c>
      <c r="R180" s="215">
        <f>Q180*H180</f>
        <v>0.0054999999999999997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318</v>
      </c>
      <c r="AT180" s="217" t="s">
        <v>315</v>
      </c>
      <c r="AU180" s="217" t="s">
        <v>82</v>
      </c>
      <c r="AY180" s="19" t="s">
        <v>134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230</v>
      </c>
      <c r="BM180" s="217" t="s">
        <v>832</v>
      </c>
    </row>
    <row r="181" s="2" customFormat="1">
      <c r="A181" s="40"/>
      <c r="B181" s="41"/>
      <c r="C181" s="42"/>
      <c r="D181" s="219" t="s">
        <v>144</v>
      </c>
      <c r="E181" s="42"/>
      <c r="F181" s="220" t="s">
        <v>831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144</v>
      </c>
      <c r="AU181" s="19" t="s">
        <v>82</v>
      </c>
    </row>
    <row r="182" s="2" customFormat="1" ht="16.5" customHeight="1">
      <c r="A182" s="40"/>
      <c r="B182" s="41"/>
      <c r="C182" s="258" t="s">
        <v>352</v>
      </c>
      <c r="D182" s="258" t="s">
        <v>315</v>
      </c>
      <c r="E182" s="259" t="s">
        <v>833</v>
      </c>
      <c r="F182" s="260" t="s">
        <v>834</v>
      </c>
      <c r="G182" s="261" t="s">
        <v>140</v>
      </c>
      <c r="H182" s="262">
        <v>1</v>
      </c>
      <c r="I182" s="263"/>
      <c r="J182" s="264">
        <f>ROUND(I182*H182,2)</f>
        <v>0</v>
      </c>
      <c r="K182" s="260" t="s">
        <v>141</v>
      </c>
      <c r="L182" s="265"/>
      <c r="M182" s="266" t="s">
        <v>19</v>
      </c>
      <c r="N182" s="267" t="s">
        <v>43</v>
      </c>
      <c r="O182" s="86"/>
      <c r="P182" s="215">
        <f>O182*H182</f>
        <v>0</v>
      </c>
      <c r="Q182" s="215">
        <v>0.021000000000000001</v>
      </c>
      <c r="R182" s="215">
        <f>Q182*H182</f>
        <v>0.021000000000000001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318</v>
      </c>
      <c r="AT182" s="217" t="s">
        <v>315</v>
      </c>
      <c r="AU182" s="217" t="s">
        <v>82</v>
      </c>
      <c r="AY182" s="19" t="s">
        <v>134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230</v>
      </c>
      <c r="BM182" s="217" t="s">
        <v>835</v>
      </c>
    </row>
    <row r="183" s="2" customFormat="1">
      <c r="A183" s="40"/>
      <c r="B183" s="41"/>
      <c r="C183" s="42"/>
      <c r="D183" s="219" t="s">
        <v>144</v>
      </c>
      <c r="E183" s="42"/>
      <c r="F183" s="220" t="s">
        <v>834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144</v>
      </c>
      <c r="AU183" s="19" t="s">
        <v>82</v>
      </c>
    </row>
    <row r="184" s="2" customFormat="1" ht="21.75" customHeight="1">
      <c r="A184" s="40"/>
      <c r="B184" s="41"/>
      <c r="C184" s="206" t="s">
        <v>358</v>
      </c>
      <c r="D184" s="206" t="s">
        <v>137</v>
      </c>
      <c r="E184" s="207" t="s">
        <v>836</v>
      </c>
      <c r="F184" s="208" t="s">
        <v>837</v>
      </c>
      <c r="G184" s="209" t="s">
        <v>821</v>
      </c>
      <c r="H184" s="210">
        <v>4</v>
      </c>
      <c r="I184" s="211"/>
      <c r="J184" s="212">
        <f>ROUND(I184*H184,2)</f>
        <v>0</v>
      </c>
      <c r="K184" s="208" t="s">
        <v>141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9.0000000000000006E-05</v>
      </c>
      <c r="R184" s="215">
        <f>Q184*H184</f>
        <v>0.00036000000000000002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230</v>
      </c>
      <c r="AT184" s="217" t="s">
        <v>137</v>
      </c>
      <c r="AU184" s="217" t="s">
        <v>82</v>
      </c>
      <c r="AY184" s="19" t="s">
        <v>134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230</v>
      </c>
      <c r="BM184" s="217" t="s">
        <v>838</v>
      </c>
    </row>
    <row r="185" s="2" customFormat="1">
      <c r="A185" s="40"/>
      <c r="B185" s="41"/>
      <c r="C185" s="42"/>
      <c r="D185" s="219" t="s">
        <v>144</v>
      </c>
      <c r="E185" s="42"/>
      <c r="F185" s="220" t="s">
        <v>839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144</v>
      </c>
      <c r="AU185" s="19" t="s">
        <v>82</v>
      </c>
    </row>
    <row r="186" s="2" customFormat="1">
      <c r="A186" s="40"/>
      <c r="B186" s="41"/>
      <c r="C186" s="42"/>
      <c r="D186" s="224" t="s">
        <v>146</v>
      </c>
      <c r="E186" s="42"/>
      <c r="F186" s="225" t="s">
        <v>840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146</v>
      </c>
      <c r="AU186" s="19" t="s">
        <v>82</v>
      </c>
    </row>
    <row r="187" s="2" customFormat="1" ht="24.15" customHeight="1">
      <c r="A187" s="40"/>
      <c r="B187" s="41"/>
      <c r="C187" s="258" t="s">
        <v>318</v>
      </c>
      <c r="D187" s="258" t="s">
        <v>315</v>
      </c>
      <c r="E187" s="259" t="s">
        <v>841</v>
      </c>
      <c r="F187" s="260" t="s">
        <v>842</v>
      </c>
      <c r="G187" s="261" t="s">
        <v>140</v>
      </c>
      <c r="H187" s="262">
        <v>4</v>
      </c>
      <c r="I187" s="263"/>
      <c r="J187" s="264">
        <f>ROUND(I187*H187,2)</f>
        <v>0</v>
      </c>
      <c r="K187" s="260" t="s">
        <v>141</v>
      </c>
      <c r="L187" s="265"/>
      <c r="M187" s="266" t="s">
        <v>19</v>
      </c>
      <c r="N187" s="267" t="s">
        <v>43</v>
      </c>
      <c r="O187" s="86"/>
      <c r="P187" s="215">
        <f>O187*H187</f>
        <v>0</v>
      </c>
      <c r="Q187" s="215">
        <v>0.00031</v>
      </c>
      <c r="R187" s="215">
        <f>Q187*H187</f>
        <v>0.00124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318</v>
      </c>
      <c r="AT187" s="217" t="s">
        <v>315</v>
      </c>
      <c r="AU187" s="217" t="s">
        <v>82</v>
      </c>
      <c r="AY187" s="19" t="s">
        <v>134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230</v>
      </c>
      <c r="BM187" s="217" t="s">
        <v>843</v>
      </c>
    </row>
    <row r="188" s="2" customFormat="1">
      <c r="A188" s="40"/>
      <c r="B188" s="41"/>
      <c r="C188" s="42"/>
      <c r="D188" s="219" t="s">
        <v>144</v>
      </c>
      <c r="E188" s="42"/>
      <c r="F188" s="220" t="s">
        <v>842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144</v>
      </c>
      <c r="AU188" s="19" t="s">
        <v>82</v>
      </c>
    </row>
    <row r="189" s="2" customFormat="1" ht="24.15" customHeight="1">
      <c r="A189" s="40"/>
      <c r="B189" s="41"/>
      <c r="C189" s="258" t="s">
        <v>369</v>
      </c>
      <c r="D189" s="258" t="s">
        <v>315</v>
      </c>
      <c r="E189" s="259" t="s">
        <v>844</v>
      </c>
      <c r="F189" s="260" t="s">
        <v>845</v>
      </c>
      <c r="G189" s="261" t="s">
        <v>245</v>
      </c>
      <c r="H189" s="262">
        <v>4</v>
      </c>
      <c r="I189" s="263"/>
      <c r="J189" s="264">
        <f>ROUND(I189*H189,2)</f>
        <v>0</v>
      </c>
      <c r="K189" s="260" t="s">
        <v>141</v>
      </c>
      <c r="L189" s="265"/>
      <c r="M189" s="266" t="s">
        <v>19</v>
      </c>
      <c r="N189" s="267" t="s">
        <v>43</v>
      </c>
      <c r="O189" s="86"/>
      <c r="P189" s="215">
        <f>O189*H189</f>
        <v>0</v>
      </c>
      <c r="Q189" s="215">
        <v>0.00018000000000000001</v>
      </c>
      <c r="R189" s="215">
        <f>Q189*H189</f>
        <v>0.00072000000000000005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318</v>
      </c>
      <c r="AT189" s="217" t="s">
        <v>315</v>
      </c>
      <c r="AU189" s="217" t="s">
        <v>82</v>
      </c>
      <c r="AY189" s="19" t="s">
        <v>134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230</v>
      </c>
      <c r="BM189" s="217" t="s">
        <v>846</v>
      </c>
    </row>
    <row r="190" s="2" customFormat="1">
      <c r="A190" s="40"/>
      <c r="B190" s="41"/>
      <c r="C190" s="42"/>
      <c r="D190" s="219" t="s">
        <v>144</v>
      </c>
      <c r="E190" s="42"/>
      <c r="F190" s="220" t="s">
        <v>845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144</v>
      </c>
      <c r="AU190" s="19" t="s">
        <v>82</v>
      </c>
    </row>
    <row r="191" s="2" customFormat="1" ht="16.5" customHeight="1">
      <c r="A191" s="40"/>
      <c r="B191" s="41"/>
      <c r="C191" s="206" t="s">
        <v>373</v>
      </c>
      <c r="D191" s="206" t="s">
        <v>137</v>
      </c>
      <c r="E191" s="207" t="s">
        <v>847</v>
      </c>
      <c r="F191" s="208" t="s">
        <v>848</v>
      </c>
      <c r="G191" s="209" t="s">
        <v>821</v>
      </c>
      <c r="H191" s="210">
        <v>1</v>
      </c>
      <c r="I191" s="211"/>
      <c r="J191" s="212">
        <f>ROUND(I191*H191,2)</f>
        <v>0</v>
      </c>
      <c r="K191" s="208" t="s">
        <v>141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0.00156</v>
      </c>
      <c r="T191" s="216">
        <f>S191*H191</f>
        <v>0.00156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230</v>
      </c>
      <c r="AT191" s="217" t="s">
        <v>137</v>
      </c>
      <c r="AU191" s="217" t="s">
        <v>82</v>
      </c>
      <c r="AY191" s="19" t="s">
        <v>134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230</v>
      </c>
      <c r="BM191" s="217" t="s">
        <v>849</v>
      </c>
    </row>
    <row r="192" s="2" customFormat="1">
      <c r="A192" s="40"/>
      <c r="B192" s="41"/>
      <c r="C192" s="42"/>
      <c r="D192" s="219" t="s">
        <v>144</v>
      </c>
      <c r="E192" s="42"/>
      <c r="F192" s="220" t="s">
        <v>850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144</v>
      </c>
      <c r="AU192" s="19" t="s">
        <v>82</v>
      </c>
    </row>
    <row r="193" s="2" customFormat="1">
      <c r="A193" s="40"/>
      <c r="B193" s="41"/>
      <c r="C193" s="42"/>
      <c r="D193" s="224" t="s">
        <v>146</v>
      </c>
      <c r="E193" s="42"/>
      <c r="F193" s="225" t="s">
        <v>851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146</v>
      </c>
      <c r="AU193" s="19" t="s">
        <v>82</v>
      </c>
    </row>
    <row r="194" s="2" customFormat="1" ht="16.5" customHeight="1">
      <c r="A194" s="40"/>
      <c r="B194" s="41"/>
      <c r="C194" s="206" t="s">
        <v>379</v>
      </c>
      <c r="D194" s="206" t="s">
        <v>137</v>
      </c>
      <c r="E194" s="207" t="s">
        <v>852</v>
      </c>
      <c r="F194" s="208" t="s">
        <v>853</v>
      </c>
      <c r="G194" s="209" t="s">
        <v>140</v>
      </c>
      <c r="H194" s="210">
        <v>2</v>
      </c>
      <c r="I194" s="211"/>
      <c r="J194" s="212">
        <f>ROUND(I194*H194,2)</f>
        <v>0</v>
      </c>
      <c r="K194" s="208" t="s">
        <v>141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230</v>
      </c>
      <c r="AT194" s="217" t="s">
        <v>137</v>
      </c>
      <c r="AU194" s="217" t="s">
        <v>82</v>
      </c>
      <c r="AY194" s="19" t="s">
        <v>134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230</v>
      </c>
      <c r="BM194" s="217" t="s">
        <v>854</v>
      </c>
    </row>
    <row r="195" s="2" customFormat="1">
      <c r="A195" s="40"/>
      <c r="B195" s="41"/>
      <c r="C195" s="42"/>
      <c r="D195" s="219" t="s">
        <v>144</v>
      </c>
      <c r="E195" s="42"/>
      <c r="F195" s="220" t="s">
        <v>855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144</v>
      </c>
      <c r="AU195" s="19" t="s">
        <v>82</v>
      </c>
    </row>
    <row r="196" s="2" customFormat="1">
      <c r="A196" s="40"/>
      <c r="B196" s="41"/>
      <c r="C196" s="42"/>
      <c r="D196" s="224" t="s">
        <v>146</v>
      </c>
      <c r="E196" s="42"/>
      <c r="F196" s="225" t="s">
        <v>856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146</v>
      </c>
      <c r="AU196" s="19" t="s">
        <v>82</v>
      </c>
    </row>
    <row r="197" s="2" customFormat="1" ht="24.15" customHeight="1">
      <c r="A197" s="40"/>
      <c r="B197" s="41"/>
      <c r="C197" s="258" t="s">
        <v>383</v>
      </c>
      <c r="D197" s="258" t="s">
        <v>315</v>
      </c>
      <c r="E197" s="259" t="s">
        <v>857</v>
      </c>
      <c r="F197" s="260" t="s">
        <v>858</v>
      </c>
      <c r="G197" s="261" t="s">
        <v>140</v>
      </c>
      <c r="H197" s="262">
        <v>1</v>
      </c>
      <c r="I197" s="263"/>
      <c r="J197" s="264">
        <f>ROUND(I197*H197,2)</f>
        <v>0</v>
      </c>
      <c r="K197" s="260" t="s">
        <v>141</v>
      </c>
      <c r="L197" s="265"/>
      <c r="M197" s="266" t="s">
        <v>19</v>
      </c>
      <c r="N197" s="267" t="s">
        <v>43</v>
      </c>
      <c r="O197" s="86"/>
      <c r="P197" s="215">
        <f>O197*H197</f>
        <v>0</v>
      </c>
      <c r="Q197" s="215">
        <v>0.0018</v>
      </c>
      <c r="R197" s="215">
        <f>Q197*H197</f>
        <v>0.0018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318</v>
      </c>
      <c r="AT197" s="217" t="s">
        <v>315</v>
      </c>
      <c r="AU197" s="217" t="s">
        <v>82</v>
      </c>
      <c r="AY197" s="19" t="s">
        <v>134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230</v>
      </c>
      <c r="BM197" s="217" t="s">
        <v>859</v>
      </c>
    </row>
    <row r="198" s="2" customFormat="1">
      <c r="A198" s="40"/>
      <c r="B198" s="41"/>
      <c r="C198" s="42"/>
      <c r="D198" s="219" t="s">
        <v>144</v>
      </c>
      <c r="E198" s="42"/>
      <c r="F198" s="220" t="s">
        <v>858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144</v>
      </c>
      <c r="AU198" s="19" t="s">
        <v>82</v>
      </c>
    </row>
    <row r="199" s="2" customFormat="1" ht="24.15" customHeight="1">
      <c r="A199" s="40"/>
      <c r="B199" s="41"/>
      <c r="C199" s="258" t="s">
        <v>389</v>
      </c>
      <c r="D199" s="258" t="s">
        <v>315</v>
      </c>
      <c r="E199" s="259" t="s">
        <v>860</v>
      </c>
      <c r="F199" s="260" t="s">
        <v>861</v>
      </c>
      <c r="G199" s="261" t="s">
        <v>140</v>
      </c>
      <c r="H199" s="262">
        <v>1</v>
      </c>
      <c r="I199" s="263"/>
      <c r="J199" s="264">
        <f>ROUND(I199*H199,2)</f>
        <v>0</v>
      </c>
      <c r="K199" s="260" t="s">
        <v>141</v>
      </c>
      <c r="L199" s="265"/>
      <c r="M199" s="266" t="s">
        <v>19</v>
      </c>
      <c r="N199" s="267" t="s">
        <v>43</v>
      </c>
      <c r="O199" s="86"/>
      <c r="P199" s="215">
        <f>O199*H199</f>
        <v>0</v>
      </c>
      <c r="Q199" s="215">
        <v>0.0023999999999999998</v>
      </c>
      <c r="R199" s="215">
        <f>Q199*H199</f>
        <v>0.0023999999999999998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318</v>
      </c>
      <c r="AT199" s="217" t="s">
        <v>315</v>
      </c>
      <c r="AU199" s="217" t="s">
        <v>82</v>
      </c>
      <c r="AY199" s="19" t="s">
        <v>134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230</v>
      </c>
      <c r="BM199" s="217" t="s">
        <v>862</v>
      </c>
    </row>
    <row r="200" s="2" customFormat="1">
      <c r="A200" s="40"/>
      <c r="B200" s="41"/>
      <c r="C200" s="42"/>
      <c r="D200" s="219" t="s">
        <v>144</v>
      </c>
      <c r="E200" s="42"/>
      <c r="F200" s="220" t="s">
        <v>861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144</v>
      </c>
      <c r="AU200" s="19" t="s">
        <v>82</v>
      </c>
    </row>
    <row r="201" s="2" customFormat="1" ht="16.5" customHeight="1">
      <c r="A201" s="40"/>
      <c r="B201" s="41"/>
      <c r="C201" s="206" t="s">
        <v>393</v>
      </c>
      <c r="D201" s="206" t="s">
        <v>137</v>
      </c>
      <c r="E201" s="207" t="s">
        <v>863</v>
      </c>
      <c r="F201" s="208" t="s">
        <v>864</v>
      </c>
      <c r="G201" s="209" t="s">
        <v>140</v>
      </c>
      <c r="H201" s="210">
        <v>1</v>
      </c>
      <c r="I201" s="211"/>
      <c r="J201" s="212">
        <f>ROUND(I201*H201,2)</f>
        <v>0</v>
      </c>
      <c r="K201" s="208" t="s">
        <v>141</v>
      </c>
      <c r="L201" s="46"/>
      <c r="M201" s="213" t="s">
        <v>19</v>
      </c>
      <c r="N201" s="214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0.00085999999999999998</v>
      </c>
      <c r="T201" s="216">
        <f>S201*H201</f>
        <v>0.00085999999999999998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230</v>
      </c>
      <c r="AT201" s="217" t="s">
        <v>137</v>
      </c>
      <c r="AU201" s="217" t="s">
        <v>82</v>
      </c>
      <c r="AY201" s="19" t="s">
        <v>134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230</v>
      </c>
      <c r="BM201" s="217" t="s">
        <v>865</v>
      </c>
    </row>
    <row r="202" s="2" customFormat="1">
      <c r="A202" s="40"/>
      <c r="B202" s="41"/>
      <c r="C202" s="42"/>
      <c r="D202" s="219" t="s">
        <v>144</v>
      </c>
      <c r="E202" s="42"/>
      <c r="F202" s="220" t="s">
        <v>866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144</v>
      </c>
      <c r="AU202" s="19" t="s">
        <v>82</v>
      </c>
    </row>
    <row r="203" s="2" customFormat="1">
      <c r="A203" s="40"/>
      <c r="B203" s="41"/>
      <c r="C203" s="42"/>
      <c r="D203" s="224" t="s">
        <v>146</v>
      </c>
      <c r="E203" s="42"/>
      <c r="F203" s="225" t="s">
        <v>867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146</v>
      </c>
      <c r="AU203" s="19" t="s">
        <v>82</v>
      </c>
    </row>
    <row r="204" s="2" customFormat="1" ht="16.5" customHeight="1">
      <c r="A204" s="40"/>
      <c r="B204" s="41"/>
      <c r="C204" s="206" t="s">
        <v>397</v>
      </c>
      <c r="D204" s="206" t="s">
        <v>137</v>
      </c>
      <c r="E204" s="207" t="s">
        <v>868</v>
      </c>
      <c r="F204" s="208" t="s">
        <v>869</v>
      </c>
      <c r="G204" s="209" t="s">
        <v>140</v>
      </c>
      <c r="H204" s="210">
        <v>1</v>
      </c>
      <c r="I204" s="211"/>
      <c r="J204" s="212">
        <f>ROUND(I204*H204,2)</f>
        <v>0</v>
      </c>
      <c r="K204" s="208" t="s">
        <v>141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0.00036000000000000002</v>
      </c>
      <c r="R204" s="215">
        <f>Q204*H204</f>
        <v>0.00036000000000000002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230</v>
      </c>
      <c r="AT204" s="217" t="s">
        <v>137</v>
      </c>
      <c r="AU204" s="217" t="s">
        <v>82</v>
      </c>
      <c r="AY204" s="19" t="s">
        <v>134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230</v>
      </c>
      <c r="BM204" s="217" t="s">
        <v>870</v>
      </c>
    </row>
    <row r="205" s="2" customFormat="1">
      <c r="A205" s="40"/>
      <c r="B205" s="41"/>
      <c r="C205" s="42"/>
      <c r="D205" s="219" t="s">
        <v>144</v>
      </c>
      <c r="E205" s="42"/>
      <c r="F205" s="220" t="s">
        <v>871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144</v>
      </c>
      <c r="AU205" s="19" t="s">
        <v>82</v>
      </c>
    </row>
    <row r="206" s="2" customFormat="1">
      <c r="A206" s="40"/>
      <c r="B206" s="41"/>
      <c r="C206" s="42"/>
      <c r="D206" s="224" t="s">
        <v>146</v>
      </c>
      <c r="E206" s="42"/>
      <c r="F206" s="225" t="s">
        <v>872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146</v>
      </c>
      <c r="AU206" s="19" t="s">
        <v>82</v>
      </c>
    </row>
    <row r="207" s="2" customFormat="1" ht="21.75" customHeight="1">
      <c r="A207" s="40"/>
      <c r="B207" s="41"/>
      <c r="C207" s="206" t="s">
        <v>403</v>
      </c>
      <c r="D207" s="206" t="s">
        <v>137</v>
      </c>
      <c r="E207" s="207" t="s">
        <v>873</v>
      </c>
      <c r="F207" s="208" t="s">
        <v>874</v>
      </c>
      <c r="G207" s="209" t="s">
        <v>140</v>
      </c>
      <c r="H207" s="210">
        <v>1</v>
      </c>
      <c r="I207" s="211"/>
      <c r="J207" s="212">
        <f>ROUND(I207*H207,2)</f>
        <v>0</v>
      </c>
      <c r="K207" s="208" t="s">
        <v>141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0.00116</v>
      </c>
      <c r="R207" s="215">
        <f>Q207*H207</f>
        <v>0.00116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230</v>
      </c>
      <c r="AT207" s="217" t="s">
        <v>137</v>
      </c>
      <c r="AU207" s="217" t="s">
        <v>82</v>
      </c>
      <c r="AY207" s="19" t="s">
        <v>134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230</v>
      </c>
      <c r="BM207" s="217" t="s">
        <v>875</v>
      </c>
    </row>
    <row r="208" s="2" customFormat="1">
      <c r="A208" s="40"/>
      <c r="B208" s="41"/>
      <c r="C208" s="42"/>
      <c r="D208" s="219" t="s">
        <v>144</v>
      </c>
      <c r="E208" s="42"/>
      <c r="F208" s="220" t="s">
        <v>876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144</v>
      </c>
      <c r="AU208" s="19" t="s">
        <v>82</v>
      </c>
    </row>
    <row r="209" s="2" customFormat="1">
      <c r="A209" s="40"/>
      <c r="B209" s="41"/>
      <c r="C209" s="42"/>
      <c r="D209" s="224" t="s">
        <v>146</v>
      </c>
      <c r="E209" s="42"/>
      <c r="F209" s="225" t="s">
        <v>877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146</v>
      </c>
      <c r="AU209" s="19" t="s">
        <v>82</v>
      </c>
    </row>
    <row r="210" s="2" customFormat="1" ht="16.5" customHeight="1">
      <c r="A210" s="40"/>
      <c r="B210" s="41"/>
      <c r="C210" s="206" t="s">
        <v>407</v>
      </c>
      <c r="D210" s="206" t="s">
        <v>137</v>
      </c>
      <c r="E210" s="207" t="s">
        <v>878</v>
      </c>
      <c r="F210" s="208" t="s">
        <v>879</v>
      </c>
      <c r="G210" s="209" t="s">
        <v>140</v>
      </c>
      <c r="H210" s="210">
        <v>1</v>
      </c>
      <c r="I210" s="211"/>
      <c r="J210" s="212">
        <f>ROUND(I210*H210,2)</f>
        <v>0</v>
      </c>
      <c r="K210" s="208" t="s">
        <v>141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0.00084999999999999995</v>
      </c>
      <c r="T210" s="216">
        <f>S210*H210</f>
        <v>0.00084999999999999995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230</v>
      </c>
      <c r="AT210" s="217" t="s">
        <v>137</v>
      </c>
      <c r="AU210" s="217" t="s">
        <v>82</v>
      </c>
      <c r="AY210" s="19" t="s">
        <v>134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230</v>
      </c>
      <c r="BM210" s="217" t="s">
        <v>880</v>
      </c>
    </row>
    <row r="211" s="2" customFormat="1">
      <c r="A211" s="40"/>
      <c r="B211" s="41"/>
      <c r="C211" s="42"/>
      <c r="D211" s="219" t="s">
        <v>144</v>
      </c>
      <c r="E211" s="42"/>
      <c r="F211" s="220" t="s">
        <v>881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144</v>
      </c>
      <c r="AU211" s="19" t="s">
        <v>82</v>
      </c>
    </row>
    <row r="212" s="2" customFormat="1">
      <c r="A212" s="40"/>
      <c r="B212" s="41"/>
      <c r="C212" s="42"/>
      <c r="D212" s="224" t="s">
        <v>146</v>
      </c>
      <c r="E212" s="42"/>
      <c r="F212" s="225" t="s">
        <v>882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146</v>
      </c>
      <c r="AU212" s="19" t="s">
        <v>82</v>
      </c>
    </row>
    <row r="213" s="2" customFormat="1" ht="24.15" customHeight="1">
      <c r="A213" s="40"/>
      <c r="B213" s="41"/>
      <c r="C213" s="206" t="s">
        <v>413</v>
      </c>
      <c r="D213" s="206" t="s">
        <v>137</v>
      </c>
      <c r="E213" s="207" t="s">
        <v>883</v>
      </c>
      <c r="F213" s="208" t="s">
        <v>884</v>
      </c>
      <c r="G213" s="209" t="s">
        <v>140</v>
      </c>
      <c r="H213" s="210">
        <v>1</v>
      </c>
      <c r="I213" s="211"/>
      <c r="J213" s="212">
        <f>ROUND(I213*H213,2)</f>
        <v>0</v>
      </c>
      <c r="K213" s="208" t="s">
        <v>141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0.00017000000000000001</v>
      </c>
      <c r="R213" s="215">
        <f>Q213*H213</f>
        <v>0.00017000000000000001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230</v>
      </c>
      <c r="AT213" s="217" t="s">
        <v>137</v>
      </c>
      <c r="AU213" s="217" t="s">
        <v>82</v>
      </c>
      <c r="AY213" s="19" t="s">
        <v>134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230</v>
      </c>
      <c r="BM213" s="217" t="s">
        <v>885</v>
      </c>
    </row>
    <row r="214" s="2" customFormat="1">
      <c r="A214" s="40"/>
      <c r="B214" s="41"/>
      <c r="C214" s="42"/>
      <c r="D214" s="219" t="s">
        <v>144</v>
      </c>
      <c r="E214" s="42"/>
      <c r="F214" s="220" t="s">
        <v>886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144</v>
      </c>
      <c r="AU214" s="19" t="s">
        <v>82</v>
      </c>
    </row>
    <row r="215" s="2" customFormat="1">
      <c r="A215" s="40"/>
      <c r="B215" s="41"/>
      <c r="C215" s="42"/>
      <c r="D215" s="224" t="s">
        <v>146</v>
      </c>
      <c r="E215" s="42"/>
      <c r="F215" s="225" t="s">
        <v>887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146</v>
      </c>
      <c r="AU215" s="19" t="s">
        <v>82</v>
      </c>
    </row>
    <row r="216" s="2" customFormat="1" ht="21.75" customHeight="1">
      <c r="A216" s="40"/>
      <c r="B216" s="41"/>
      <c r="C216" s="258" t="s">
        <v>417</v>
      </c>
      <c r="D216" s="258" t="s">
        <v>315</v>
      </c>
      <c r="E216" s="259" t="s">
        <v>888</v>
      </c>
      <c r="F216" s="260" t="s">
        <v>889</v>
      </c>
      <c r="G216" s="261" t="s">
        <v>140</v>
      </c>
      <c r="H216" s="262">
        <v>1</v>
      </c>
      <c r="I216" s="263"/>
      <c r="J216" s="264">
        <f>ROUND(I216*H216,2)</f>
        <v>0</v>
      </c>
      <c r="K216" s="260" t="s">
        <v>141</v>
      </c>
      <c r="L216" s="265"/>
      <c r="M216" s="266" t="s">
        <v>19</v>
      </c>
      <c r="N216" s="267" t="s">
        <v>43</v>
      </c>
      <c r="O216" s="86"/>
      <c r="P216" s="215">
        <f>O216*H216</f>
        <v>0</v>
      </c>
      <c r="Q216" s="215">
        <v>0.00022000000000000001</v>
      </c>
      <c r="R216" s="215">
        <f>Q216*H216</f>
        <v>0.00022000000000000001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318</v>
      </c>
      <c r="AT216" s="217" t="s">
        <v>315</v>
      </c>
      <c r="AU216" s="217" t="s">
        <v>82</v>
      </c>
      <c r="AY216" s="19" t="s">
        <v>134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230</v>
      </c>
      <c r="BM216" s="217" t="s">
        <v>890</v>
      </c>
    </row>
    <row r="217" s="2" customFormat="1">
      <c r="A217" s="40"/>
      <c r="B217" s="41"/>
      <c r="C217" s="42"/>
      <c r="D217" s="219" t="s">
        <v>144</v>
      </c>
      <c r="E217" s="42"/>
      <c r="F217" s="220" t="s">
        <v>889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144</v>
      </c>
      <c r="AU217" s="19" t="s">
        <v>82</v>
      </c>
    </row>
    <row r="218" s="2" customFormat="1" ht="24.15" customHeight="1">
      <c r="A218" s="40"/>
      <c r="B218" s="41"/>
      <c r="C218" s="206" t="s">
        <v>425</v>
      </c>
      <c r="D218" s="206" t="s">
        <v>137</v>
      </c>
      <c r="E218" s="207" t="s">
        <v>891</v>
      </c>
      <c r="F218" s="208" t="s">
        <v>892</v>
      </c>
      <c r="G218" s="209" t="s">
        <v>140</v>
      </c>
      <c r="H218" s="210">
        <v>1</v>
      </c>
      <c r="I218" s="211"/>
      <c r="J218" s="212">
        <f>ROUND(I218*H218,2)</f>
        <v>0</v>
      </c>
      <c r="K218" s="208" t="s">
        <v>141</v>
      </c>
      <c r="L218" s="46"/>
      <c r="M218" s="213" t="s">
        <v>19</v>
      </c>
      <c r="N218" s="214" t="s">
        <v>43</v>
      </c>
      <c r="O218" s="86"/>
      <c r="P218" s="215">
        <f>O218*H218</f>
        <v>0</v>
      </c>
      <c r="Q218" s="215">
        <v>0.00027</v>
      </c>
      <c r="R218" s="215">
        <f>Q218*H218</f>
        <v>0.00027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230</v>
      </c>
      <c r="AT218" s="217" t="s">
        <v>137</v>
      </c>
      <c r="AU218" s="217" t="s">
        <v>82</v>
      </c>
      <c r="AY218" s="19" t="s">
        <v>134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80</v>
      </c>
      <c r="BK218" s="218">
        <f>ROUND(I218*H218,2)</f>
        <v>0</v>
      </c>
      <c r="BL218" s="19" t="s">
        <v>230</v>
      </c>
      <c r="BM218" s="217" t="s">
        <v>893</v>
      </c>
    </row>
    <row r="219" s="2" customFormat="1">
      <c r="A219" s="40"/>
      <c r="B219" s="41"/>
      <c r="C219" s="42"/>
      <c r="D219" s="219" t="s">
        <v>144</v>
      </c>
      <c r="E219" s="42"/>
      <c r="F219" s="220" t="s">
        <v>894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144</v>
      </c>
      <c r="AU219" s="19" t="s">
        <v>82</v>
      </c>
    </row>
    <row r="220" s="2" customFormat="1">
      <c r="A220" s="40"/>
      <c r="B220" s="41"/>
      <c r="C220" s="42"/>
      <c r="D220" s="224" t="s">
        <v>146</v>
      </c>
      <c r="E220" s="42"/>
      <c r="F220" s="225" t="s">
        <v>895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146</v>
      </c>
      <c r="AU220" s="19" t="s">
        <v>82</v>
      </c>
    </row>
    <row r="221" s="2" customFormat="1" ht="24.15" customHeight="1">
      <c r="A221" s="40"/>
      <c r="B221" s="41"/>
      <c r="C221" s="258" t="s">
        <v>432</v>
      </c>
      <c r="D221" s="258" t="s">
        <v>315</v>
      </c>
      <c r="E221" s="259" t="s">
        <v>896</v>
      </c>
      <c r="F221" s="260" t="s">
        <v>897</v>
      </c>
      <c r="G221" s="261" t="s">
        <v>140</v>
      </c>
      <c r="H221" s="262">
        <v>1</v>
      </c>
      <c r="I221" s="263"/>
      <c r="J221" s="264">
        <f>ROUND(I221*H221,2)</f>
        <v>0</v>
      </c>
      <c r="K221" s="260" t="s">
        <v>141</v>
      </c>
      <c r="L221" s="265"/>
      <c r="M221" s="266" t="s">
        <v>19</v>
      </c>
      <c r="N221" s="267" t="s">
        <v>43</v>
      </c>
      <c r="O221" s="86"/>
      <c r="P221" s="215">
        <f>O221*H221</f>
        <v>0</v>
      </c>
      <c r="Q221" s="215">
        <v>0.00058</v>
      </c>
      <c r="R221" s="215">
        <f>Q221*H221</f>
        <v>0.00058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318</v>
      </c>
      <c r="AT221" s="217" t="s">
        <v>315</v>
      </c>
      <c r="AU221" s="217" t="s">
        <v>82</v>
      </c>
      <c r="AY221" s="19" t="s">
        <v>134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230</v>
      </c>
      <c r="BM221" s="217" t="s">
        <v>898</v>
      </c>
    </row>
    <row r="222" s="2" customFormat="1">
      <c r="A222" s="40"/>
      <c r="B222" s="41"/>
      <c r="C222" s="42"/>
      <c r="D222" s="219" t="s">
        <v>144</v>
      </c>
      <c r="E222" s="42"/>
      <c r="F222" s="220" t="s">
        <v>897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144</v>
      </c>
      <c r="AU222" s="19" t="s">
        <v>82</v>
      </c>
    </row>
    <row r="223" s="2" customFormat="1" ht="24.15" customHeight="1">
      <c r="A223" s="40"/>
      <c r="B223" s="41"/>
      <c r="C223" s="206" t="s">
        <v>440</v>
      </c>
      <c r="D223" s="206" t="s">
        <v>137</v>
      </c>
      <c r="E223" s="207" t="s">
        <v>899</v>
      </c>
      <c r="F223" s="208" t="s">
        <v>900</v>
      </c>
      <c r="G223" s="209" t="s">
        <v>339</v>
      </c>
      <c r="H223" s="268"/>
      <c r="I223" s="211"/>
      <c r="J223" s="212">
        <f>ROUND(I223*H223,2)</f>
        <v>0</v>
      </c>
      <c r="K223" s="208" t="s">
        <v>141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230</v>
      </c>
      <c r="AT223" s="217" t="s">
        <v>137</v>
      </c>
      <c r="AU223" s="217" t="s">
        <v>82</v>
      </c>
      <c r="AY223" s="19" t="s">
        <v>134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230</v>
      </c>
      <c r="BM223" s="217" t="s">
        <v>901</v>
      </c>
    </row>
    <row r="224" s="2" customFormat="1">
      <c r="A224" s="40"/>
      <c r="B224" s="41"/>
      <c r="C224" s="42"/>
      <c r="D224" s="219" t="s">
        <v>144</v>
      </c>
      <c r="E224" s="42"/>
      <c r="F224" s="220" t="s">
        <v>902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144</v>
      </c>
      <c r="AU224" s="19" t="s">
        <v>82</v>
      </c>
    </row>
    <row r="225" s="2" customFormat="1">
      <c r="A225" s="40"/>
      <c r="B225" s="41"/>
      <c r="C225" s="42"/>
      <c r="D225" s="224" t="s">
        <v>146</v>
      </c>
      <c r="E225" s="42"/>
      <c r="F225" s="225" t="s">
        <v>903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146</v>
      </c>
      <c r="AU225" s="19" t="s">
        <v>82</v>
      </c>
    </row>
    <row r="226" s="12" customFormat="1" ht="22.8" customHeight="1">
      <c r="A226" s="12"/>
      <c r="B226" s="190"/>
      <c r="C226" s="191"/>
      <c r="D226" s="192" t="s">
        <v>71</v>
      </c>
      <c r="E226" s="204" t="s">
        <v>904</v>
      </c>
      <c r="F226" s="204" t="s">
        <v>905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SUM(P227:P232)</f>
        <v>0</v>
      </c>
      <c r="Q226" s="198"/>
      <c r="R226" s="199">
        <f>SUM(R227:R232)</f>
        <v>0.00020000000000000001</v>
      </c>
      <c r="S226" s="198"/>
      <c r="T226" s="200">
        <f>SUM(T227:T232)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82</v>
      </c>
      <c r="AT226" s="202" t="s">
        <v>71</v>
      </c>
      <c r="AU226" s="202" t="s">
        <v>80</v>
      </c>
      <c r="AY226" s="201" t="s">
        <v>134</v>
      </c>
      <c r="BK226" s="203">
        <f>SUM(BK227:BK232)</f>
        <v>0</v>
      </c>
    </row>
    <row r="227" s="2" customFormat="1" ht="37.8" customHeight="1">
      <c r="A227" s="40"/>
      <c r="B227" s="41"/>
      <c r="C227" s="206" t="s">
        <v>446</v>
      </c>
      <c r="D227" s="206" t="s">
        <v>137</v>
      </c>
      <c r="E227" s="207" t="s">
        <v>906</v>
      </c>
      <c r="F227" s="208" t="s">
        <v>907</v>
      </c>
      <c r="G227" s="209" t="s">
        <v>140</v>
      </c>
      <c r="H227" s="210">
        <v>1</v>
      </c>
      <c r="I227" s="211"/>
      <c r="J227" s="212">
        <f>ROUND(I227*H227,2)</f>
        <v>0</v>
      </c>
      <c r="K227" s="208" t="s">
        <v>141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0.00020000000000000001</v>
      </c>
      <c r="R227" s="215">
        <f>Q227*H227</f>
        <v>0.00020000000000000001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230</v>
      </c>
      <c r="AT227" s="217" t="s">
        <v>137</v>
      </c>
      <c r="AU227" s="217" t="s">
        <v>82</v>
      </c>
      <c r="AY227" s="19" t="s">
        <v>134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230</v>
      </c>
      <c r="BM227" s="217" t="s">
        <v>908</v>
      </c>
    </row>
    <row r="228" s="2" customFormat="1">
      <c r="A228" s="40"/>
      <c r="B228" s="41"/>
      <c r="C228" s="42"/>
      <c r="D228" s="219" t="s">
        <v>144</v>
      </c>
      <c r="E228" s="42"/>
      <c r="F228" s="220" t="s">
        <v>909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144</v>
      </c>
      <c r="AU228" s="19" t="s">
        <v>82</v>
      </c>
    </row>
    <row r="229" s="2" customFormat="1">
      <c r="A229" s="40"/>
      <c r="B229" s="41"/>
      <c r="C229" s="42"/>
      <c r="D229" s="224" t="s">
        <v>146</v>
      </c>
      <c r="E229" s="42"/>
      <c r="F229" s="225" t="s">
        <v>910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146</v>
      </c>
      <c r="AU229" s="19" t="s">
        <v>82</v>
      </c>
    </row>
    <row r="230" s="2" customFormat="1" ht="24.15" customHeight="1">
      <c r="A230" s="40"/>
      <c r="B230" s="41"/>
      <c r="C230" s="206" t="s">
        <v>452</v>
      </c>
      <c r="D230" s="206" t="s">
        <v>137</v>
      </c>
      <c r="E230" s="207" t="s">
        <v>911</v>
      </c>
      <c r="F230" s="208" t="s">
        <v>912</v>
      </c>
      <c r="G230" s="209" t="s">
        <v>339</v>
      </c>
      <c r="H230" s="268"/>
      <c r="I230" s="211"/>
      <c r="J230" s="212">
        <f>ROUND(I230*H230,2)</f>
        <v>0</v>
      </c>
      <c r="K230" s="208" t="s">
        <v>141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230</v>
      </c>
      <c r="AT230" s="217" t="s">
        <v>137</v>
      </c>
      <c r="AU230" s="217" t="s">
        <v>82</v>
      </c>
      <c r="AY230" s="19" t="s">
        <v>134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230</v>
      </c>
      <c r="BM230" s="217" t="s">
        <v>913</v>
      </c>
    </row>
    <row r="231" s="2" customFormat="1">
      <c r="A231" s="40"/>
      <c r="B231" s="41"/>
      <c r="C231" s="42"/>
      <c r="D231" s="219" t="s">
        <v>144</v>
      </c>
      <c r="E231" s="42"/>
      <c r="F231" s="220" t="s">
        <v>914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144</v>
      </c>
      <c r="AU231" s="19" t="s">
        <v>82</v>
      </c>
    </row>
    <row r="232" s="2" customFormat="1">
      <c r="A232" s="40"/>
      <c r="B232" s="41"/>
      <c r="C232" s="42"/>
      <c r="D232" s="224" t="s">
        <v>146</v>
      </c>
      <c r="E232" s="42"/>
      <c r="F232" s="225" t="s">
        <v>915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146</v>
      </c>
      <c r="AU232" s="19" t="s">
        <v>82</v>
      </c>
    </row>
    <row r="233" s="12" customFormat="1" ht="25.92" customHeight="1">
      <c r="A233" s="12"/>
      <c r="B233" s="190"/>
      <c r="C233" s="191"/>
      <c r="D233" s="192" t="s">
        <v>71</v>
      </c>
      <c r="E233" s="193" t="s">
        <v>916</v>
      </c>
      <c r="F233" s="193" t="s">
        <v>917</v>
      </c>
      <c r="G233" s="191"/>
      <c r="H233" s="191"/>
      <c r="I233" s="194"/>
      <c r="J233" s="195">
        <f>BK233</f>
        <v>0</v>
      </c>
      <c r="K233" s="191"/>
      <c r="L233" s="196"/>
      <c r="M233" s="197"/>
      <c r="N233" s="198"/>
      <c r="O233" s="198"/>
      <c r="P233" s="199">
        <f>SUM(P234:P238)</f>
        <v>0</v>
      </c>
      <c r="Q233" s="198"/>
      <c r="R233" s="199">
        <f>SUM(R234:R238)</f>
        <v>0</v>
      </c>
      <c r="S233" s="198"/>
      <c r="T233" s="200">
        <f>SUM(T234:T238)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1" t="s">
        <v>142</v>
      </c>
      <c r="AT233" s="202" t="s">
        <v>71</v>
      </c>
      <c r="AU233" s="202" t="s">
        <v>72</v>
      </c>
      <c r="AY233" s="201" t="s">
        <v>134</v>
      </c>
      <c r="BK233" s="203">
        <f>SUM(BK234:BK238)</f>
        <v>0</v>
      </c>
    </row>
    <row r="234" s="2" customFormat="1" ht="16.5" customHeight="1">
      <c r="A234" s="40"/>
      <c r="B234" s="41"/>
      <c r="C234" s="206" t="s">
        <v>459</v>
      </c>
      <c r="D234" s="206" t="s">
        <v>137</v>
      </c>
      <c r="E234" s="207" t="s">
        <v>918</v>
      </c>
      <c r="F234" s="208" t="s">
        <v>919</v>
      </c>
      <c r="G234" s="209" t="s">
        <v>920</v>
      </c>
      <c r="H234" s="210">
        <v>10</v>
      </c>
      <c r="I234" s="211"/>
      <c r="J234" s="212">
        <f>ROUND(I234*H234,2)</f>
        <v>0</v>
      </c>
      <c r="K234" s="208" t="s">
        <v>141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921</v>
      </c>
      <c r="AT234" s="217" t="s">
        <v>137</v>
      </c>
      <c r="AU234" s="217" t="s">
        <v>80</v>
      </c>
      <c r="AY234" s="19" t="s">
        <v>134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921</v>
      </c>
      <c r="BM234" s="217" t="s">
        <v>922</v>
      </c>
    </row>
    <row r="235" s="2" customFormat="1">
      <c r="A235" s="40"/>
      <c r="B235" s="41"/>
      <c r="C235" s="42"/>
      <c r="D235" s="219" t="s">
        <v>144</v>
      </c>
      <c r="E235" s="42"/>
      <c r="F235" s="220" t="s">
        <v>923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144</v>
      </c>
      <c r="AU235" s="19" t="s">
        <v>80</v>
      </c>
    </row>
    <row r="236" s="2" customFormat="1">
      <c r="A236" s="40"/>
      <c r="B236" s="41"/>
      <c r="C236" s="42"/>
      <c r="D236" s="224" t="s">
        <v>146</v>
      </c>
      <c r="E236" s="42"/>
      <c r="F236" s="225" t="s">
        <v>924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146</v>
      </c>
      <c r="AU236" s="19" t="s">
        <v>80</v>
      </c>
    </row>
    <row r="237" s="15" customFormat="1">
      <c r="A237" s="15"/>
      <c r="B237" s="248"/>
      <c r="C237" s="249"/>
      <c r="D237" s="219" t="s">
        <v>154</v>
      </c>
      <c r="E237" s="250" t="s">
        <v>19</v>
      </c>
      <c r="F237" s="251" t="s">
        <v>925</v>
      </c>
      <c r="G237" s="249"/>
      <c r="H237" s="250" t="s">
        <v>19</v>
      </c>
      <c r="I237" s="252"/>
      <c r="J237" s="249"/>
      <c r="K237" s="249"/>
      <c r="L237" s="253"/>
      <c r="M237" s="254"/>
      <c r="N237" s="255"/>
      <c r="O237" s="255"/>
      <c r="P237" s="255"/>
      <c r="Q237" s="255"/>
      <c r="R237" s="255"/>
      <c r="S237" s="255"/>
      <c r="T237" s="25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7" t="s">
        <v>154</v>
      </c>
      <c r="AU237" s="257" t="s">
        <v>80</v>
      </c>
      <c r="AV237" s="15" t="s">
        <v>80</v>
      </c>
      <c r="AW237" s="15" t="s">
        <v>33</v>
      </c>
      <c r="AX237" s="15" t="s">
        <v>72</v>
      </c>
      <c r="AY237" s="257" t="s">
        <v>134</v>
      </c>
    </row>
    <row r="238" s="13" customFormat="1">
      <c r="A238" s="13"/>
      <c r="B238" s="226"/>
      <c r="C238" s="227"/>
      <c r="D238" s="219" t="s">
        <v>154</v>
      </c>
      <c r="E238" s="228" t="s">
        <v>19</v>
      </c>
      <c r="F238" s="229" t="s">
        <v>204</v>
      </c>
      <c r="G238" s="227"/>
      <c r="H238" s="230">
        <v>10</v>
      </c>
      <c r="I238" s="231"/>
      <c r="J238" s="227"/>
      <c r="K238" s="227"/>
      <c r="L238" s="232"/>
      <c r="M238" s="273"/>
      <c r="N238" s="274"/>
      <c r="O238" s="274"/>
      <c r="P238" s="274"/>
      <c r="Q238" s="274"/>
      <c r="R238" s="274"/>
      <c r="S238" s="274"/>
      <c r="T238" s="27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154</v>
      </c>
      <c r="AU238" s="236" t="s">
        <v>80</v>
      </c>
      <c r="AV238" s="13" t="s">
        <v>82</v>
      </c>
      <c r="AW238" s="13" t="s">
        <v>33</v>
      </c>
      <c r="AX238" s="13" t="s">
        <v>80</v>
      </c>
      <c r="AY238" s="236" t="s">
        <v>134</v>
      </c>
    </row>
    <row r="239" s="2" customFormat="1" ht="6.96" customHeight="1">
      <c r="A239" s="40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46"/>
      <c r="M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</row>
  </sheetData>
  <sheetProtection sheet="1" autoFilter="0" formatColumns="0" formatRows="0" objects="1" scenarios="1" spinCount="100000" saltValue="yXg63JnV4z3BZFTFb5OImEpDDk6I7K1ZZNpzrzEHGF0yZonpezoUlXEG1JolJhSMOJNCiYyGZBiVa1BNynh9vg==" hashValue="Yb0M2SM/S3FknmNSKQiizV+miUa/31/NSoYV05bHWFLNm4dwVwaOxkY07dSVQM6Q0+Zc/KfcsDesz45Gw8GyFA==" algorithmName="SHA-512" password="CC35"/>
  <autoFilter ref="C87:K23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2/969031111"/>
    <hyperlink ref="F96" r:id="rId2" display="https://podminky.urs.cz/item/CS_URS_2025_02/969041111"/>
    <hyperlink ref="F100" r:id="rId3" display="https://podminky.urs.cz/item/CS_URS_2025_02/997013211"/>
    <hyperlink ref="F103" r:id="rId4" display="https://podminky.urs.cz/item/CS_URS_2025_02/997013501"/>
    <hyperlink ref="F106" r:id="rId5" display="https://podminky.urs.cz/item/CS_URS_2025_02/997013509"/>
    <hyperlink ref="F110" r:id="rId6" display="https://podminky.urs.cz/item/CS_URS_2025_02/997013635"/>
    <hyperlink ref="F113" r:id="rId7" display="https://podminky.urs.cz/item/CS_URS_2025_02/997221612"/>
    <hyperlink ref="F120" r:id="rId8" display="https://podminky.urs.cz/item/CS_URS_2025_02/721171905"/>
    <hyperlink ref="F123" r:id="rId9" display="https://podminky.urs.cz/item/CS_URS_2025_02/721174042"/>
    <hyperlink ref="F126" r:id="rId10" display="https://podminky.urs.cz/item/CS_URS_2025_02/721174043"/>
    <hyperlink ref="F129" r:id="rId11" display="https://podminky.urs.cz/item/CS_URS_2025_02/721174044"/>
    <hyperlink ref="F132" r:id="rId12" display="https://podminky.urs.cz/item/CS_URS_2025_02/721194104"/>
    <hyperlink ref="F135" r:id="rId13" display="https://podminky.urs.cz/item/CS_URS_2025_02/721194105"/>
    <hyperlink ref="F138" r:id="rId14" display="https://podminky.urs.cz/item/CS_URS_2025_02/721290111"/>
    <hyperlink ref="F141" r:id="rId15" display="https://podminky.urs.cz/item/CS_URS_2025_02/998721311"/>
    <hyperlink ref="F145" r:id="rId16" display="https://podminky.urs.cz/item/CS_URS_2025_02/722130901"/>
    <hyperlink ref="F148" r:id="rId17" display="https://podminky.urs.cz/item/CS_URS_2025_02/722174002"/>
    <hyperlink ref="F151" r:id="rId18" display="https://podminky.urs.cz/item/CS_URS_2025_02/722175041"/>
    <hyperlink ref="F154" r:id="rId19" display="https://podminky.urs.cz/item/CS_URS_2025_02/722181241"/>
    <hyperlink ref="F157" r:id="rId20" display="https://podminky.urs.cz/item/CS_URS_2025_02/722190401"/>
    <hyperlink ref="F160" r:id="rId21" display="https://podminky.urs.cz/item/CS_URS_2025_02/722190901"/>
    <hyperlink ref="F163" r:id="rId22" display="https://podminky.urs.cz/item/CS_URS_2025_02/722220121"/>
    <hyperlink ref="F166" r:id="rId23" display="https://podminky.urs.cz/item/CS_URS_2025_02/722290234"/>
    <hyperlink ref="F169" r:id="rId24" display="https://podminky.urs.cz/item/CS_URS_2025_02/722290246"/>
    <hyperlink ref="F172" r:id="rId25" display="https://podminky.urs.cz/item/CS_URS_2025_02/998722311"/>
    <hyperlink ref="F176" r:id="rId26" display="https://podminky.urs.cz/item/CS_URS_2025_02/725210821"/>
    <hyperlink ref="F179" r:id="rId27" display="https://podminky.urs.cz/item/CS_URS_2025_02/725319111"/>
    <hyperlink ref="F186" r:id="rId28" display="https://podminky.urs.cz/item/CS_URS_2025_02/725819401"/>
    <hyperlink ref="F193" r:id="rId29" display="https://podminky.urs.cz/item/CS_URS_2025_02/725820801"/>
    <hyperlink ref="F196" r:id="rId30" display="https://podminky.urs.cz/item/CS_URS_2025_02/725829111"/>
    <hyperlink ref="F203" r:id="rId31" display="https://podminky.urs.cz/item/CS_URS_2025_02/725850800"/>
    <hyperlink ref="F206" r:id="rId32" display="https://podminky.urs.cz/item/CS_URS_2025_02/725851315"/>
    <hyperlink ref="F209" r:id="rId33" display="https://podminky.urs.cz/item/CS_URS_2025_02/725851317"/>
    <hyperlink ref="F212" r:id="rId34" display="https://podminky.urs.cz/item/CS_URS_2025_02/725860811"/>
    <hyperlink ref="F215" r:id="rId35" display="https://podminky.urs.cz/item/CS_URS_2025_02/725869203"/>
    <hyperlink ref="F220" r:id="rId36" display="https://podminky.urs.cz/item/CS_URS_2025_02/725869213"/>
    <hyperlink ref="F225" r:id="rId37" display="https://podminky.urs.cz/item/CS_URS_2025_02/998725311"/>
    <hyperlink ref="F229" r:id="rId38" display="https://podminky.urs.cz/item/CS_URS_2025_02/727222101"/>
    <hyperlink ref="F232" r:id="rId39" display="https://podminky.urs.cz/item/CS_URS_2025_02/998727311"/>
    <hyperlink ref="F236" r:id="rId40" display="https://podminky.urs.cz/item/CS_URS_2025_02/HZS2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1.NP administr. přístavby - 5.etapa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ROUND((SUM(BE87:BE229)),  2)</f>
        <v>0</v>
      </c>
      <c r="G33" s="40"/>
      <c r="H33" s="40"/>
      <c r="I33" s="150">
        <v>0.20999999999999999</v>
      </c>
      <c r="J33" s="149">
        <f>ROUND(((SUM(BE87:BE229))*I33),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ROUND((SUM(BF87:BF229)),  2)</f>
        <v>0</v>
      </c>
      <c r="G34" s="40"/>
      <c r="H34" s="40"/>
      <c r="I34" s="150">
        <v>0.12</v>
      </c>
      <c r="J34" s="149">
        <f>ROUND(((SUM(BF87:BF229))*I34),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ROUND((SUM(BG87:BG229)),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ROUND((SUM(BH87:BH229)),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ROUND((SUM(BI87:BI229)),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1.NP administr. přístavby - 5.etapa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14. 9. 2025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927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111</v>
      </c>
      <c r="E62" s="170"/>
      <c r="F62" s="170"/>
      <c r="G62" s="170"/>
      <c r="H62" s="170"/>
      <c r="I62" s="170"/>
      <c r="J62" s="171">
        <f>J103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928</v>
      </c>
      <c r="E63" s="176"/>
      <c r="F63" s="176"/>
      <c r="G63" s="176"/>
      <c r="H63" s="176"/>
      <c r="I63" s="176"/>
      <c r="J63" s="177">
        <f>J104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929</v>
      </c>
      <c r="E64" s="176"/>
      <c r="F64" s="176"/>
      <c r="G64" s="176"/>
      <c r="H64" s="176"/>
      <c r="I64" s="176"/>
      <c r="J64" s="177">
        <f>J139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930</v>
      </c>
      <c r="E65" s="176"/>
      <c r="F65" s="176"/>
      <c r="G65" s="176"/>
      <c r="H65" s="176"/>
      <c r="I65" s="176"/>
      <c r="J65" s="177">
        <f>J171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931</v>
      </c>
      <c r="E66" s="176"/>
      <c r="F66" s="176"/>
      <c r="G66" s="176"/>
      <c r="H66" s="176"/>
      <c r="I66" s="176"/>
      <c r="J66" s="177">
        <f>J215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698</v>
      </c>
      <c r="E67" s="170"/>
      <c r="F67" s="170"/>
      <c r="G67" s="170"/>
      <c r="H67" s="170"/>
      <c r="I67" s="170"/>
      <c r="J67" s="171">
        <f>J224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Dopravní podnik Karlovy Vary, Sportovní 656/1 - stavební úpravy kanceláří v 1.NP administr. přístavby - 5.etapa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99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03 - Vytápění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Sportovní 656/1, Karlovy Vary</v>
      </c>
      <c r="G81" s="42"/>
      <c r="H81" s="42"/>
      <c r="I81" s="34" t="s">
        <v>23</v>
      </c>
      <c r="J81" s="74" t="str">
        <f>IF(J12="","",J12)</f>
        <v>14. 9. 2025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Dopravní podnik Karlovy Vary, a.s.</v>
      </c>
      <c r="G83" s="42"/>
      <c r="H83" s="42"/>
      <c r="I83" s="34" t="s">
        <v>31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Bc. Martin Frous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120</v>
      </c>
      <c r="D86" s="182" t="s">
        <v>57</v>
      </c>
      <c r="E86" s="182" t="s">
        <v>53</v>
      </c>
      <c r="F86" s="182" t="s">
        <v>54</v>
      </c>
      <c r="G86" s="182" t="s">
        <v>121</v>
      </c>
      <c r="H86" s="182" t="s">
        <v>122</v>
      </c>
      <c r="I86" s="182" t="s">
        <v>123</v>
      </c>
      <c r="J86" s="182" t="s">
        <v>103</v>
      </c>
      <c r="K86" s="183" t="s">
        <v>124</v>
      </c>
      <c r="L86" s="184"/>
      <c r="M86" s="94" t="s">
        <v>19</v>
      </c>
      <c r="N86" s="95" t="s">
        <v>42</v>
      </c>
      <c r="O86" s="95" t="s">
        <v>125</v>
      </c>
      <c r="P86" s="95" t="s">
        <v>126</v>
      </c>
      <c r="Q86" s="95" t="s">
        <v>127</v>
      </c>
      <c r="R86" s="95" t="s">
        <v>128</v>
      </c>
      <c r="S86" s="95" t="s">
        <v>129</v>
      </c>
      <c r="T86" s="96" t="s">
        <v>130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131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P88+P103+P224</f>
        <v>0</v>
      </c>
      <c r="Q87" s="98"/>
      <c r="R87" s="187">
        <f>R88+R103+R224</f>
        <v>0.24043999999999999</v>
      </c>
      <c r="S87" s="98"/>
      <c r="T87" s="188">
        <f>T88+T103+T224</f>
        <v>0.042490000000000007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104</v>
      </c>
      <c r="BK87" s="189">
        <f>BK88+BK103+BK224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132</v>
      </c>
      <c r="F88" s="193" t="s">
        <v>133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134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183</v>
      </c>
      <c r="F89" s="204" t="s">
        <v>932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SUM(P90:P102)</f>
        <v>0</v>
      </c>
      <c r="Q89" s="198"/>
      <c r="R89" s="199">
        <f>SUM(R90:R102)</f>
        <v>0</v>
      </c>
      <c r="S89" s="198"/>
      <c r="T89" s="200">
        <f>SUM(T90:T102)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134</v>
      </c>
      <c r="BK89" s="203">
        <f>SUM(BK90:BK102)</f>
        <v>0</v>
      </c>
    </row>
    <row r="90" s="2" customFormat="1" ht="24.15" customHeight="1">
      <c r="A90" s="40"/>
      <c r="B90" s="41"/>
      <c r="C90" s="206" t="s">
        <v>80</v>
      </c>
      <c r="D90" s="206" t="s">
        <v>137</v>
      </c>
      <c r="E90" s="207" t="s">
        <v>186</v>
      </c>
      <c r="F90" s="208" t="s">
        <v>187</v>
      </c>
      <c r="G90" s="209" t="s">
        <v>188</v>
      </c>
      <c r="H90" s="210">
        <v>0.042000000000000003</v>
      </c>
      <c r="I90" s="211"/>
      <c r="J90" s="212">
        <f>ROUND(I90*H90,2)</f>
        <v>0</v>
      </c>
      <c r="K90" s="208" t="s">
        <v>141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142</v>
      </c>
      <c r="AT90" s="217" t="s">
        <v>137</v>
      </c>
      <c r="AU90" s="217" t="s">
        <v>82</v>
      </c>
      <c r="AY90" s="19" t="s">
        <v>134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142</v>
      </c>
      <c r="BM90" s="217" t="s">
        <v>933</v>
      </c>
    </row>
    <row r="91" s="2" customFormat="1">
      <c r="A91" s="40"/>
      <c r="B91" s="41"/>
      <c r="C91" s="42"/>
      <c r="D91" s="219" t="s">
        <v>144</v>
      </c>
      <c r="E91" s="42"/>
      <c r="F91" s="220" t="s">
        <v>190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144</v>
      </c>
      <c r="AU91" s="19" t="s">
        <v>82</v>
      </c>
    </row>
    <row r="92" s="2" customFormat="1">
      <c r="A92" s="40"/>
      <c r="B92" s="41"/>
      <c r="C92" s="42"/>
      <c r="D92" s="224" t="s">
        <v>146</v>
      </c>
      <c r="E92" s="42"/>
      <c r="F92" s="225" t="s">
        <v>191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146</v>
      </c>
      <c r="AU92" s="19" t="s">
        <v>82</v>
      </c>
    </row>
    <row r="93" s="2" customFormat="1" ht="24.15" customHeight="1">
      <c r="A93" s="40"/>
      <c r="B93" s="41"/>
      <c r="C93" s="206" t="s">
        <v>82</v>
      </c>
      <c r="D93" s="206" t="s">
        <v>137</v>
      </c>
      <c r="E93" s="207" t="s">
        <v>193</v>
      </c>
      <c r="F93" s="208" t="s">
        <v>194</v>
      </c>
      <c r="G93" s="209" t="s">
        <v>188</v>
      </c>
      <c r="H93" s="210">
        <v>0.042000000000000003</v>
      </c>
      <c r="I93" s="211"/>
      <c r="J93" s="212">
        <f>ROUND(I93*H93,2)</f>
        <v>0</v>
      </c>
      <c r="K93" s="208" t="s">
        <v>141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142</v>
      </c>
      <c r="AT93" s="217" t="s">
        <v>137</v>
      </c>
      <c r="AU93" s="217" t="s">
        <v>82</v>
      </c>
      <c r="AY93" s="19" t="s">
        <v>134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142</v>
      </c>
      <c r="BM93" s="217" t="s">
        <v>934</v>
      </c>
    </row>
    <row r="94" s="2" customFormat="1">
      <c r="A94" s="40"/>
      <c r="B94" s="41"/>
      <c r="C94" s="42"/>
      <c r="D94" s="219" t="s">
        <v>144</v>
      </c>
      <c r="E94" s="42"/>
      <c r="F94" s="220" t="s">
        <v>196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144</v>
      </c>
      <c r="AU94" s="19" t="s">
        <v>82</v>
      </c>
    </row>
    <row r="95" s="2" customFormat="1">
      <c r="A95" s="40"/>
      <c r="B95" s="41"/>
      <c r="C95" s="42"/>
      <c r="D95" s="224" t="s">
        <v>146</v>
      </c>
      <c r="E95" s="42"/>
      <c r="F95" s="225" t="s">
        <v>197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146</v>
      </c>
      <c r="AU95" s="19" t="s">
        <v>82</v>
      </c>
    </row>
    <row r="96" s="2" customFormat="1" ht="24.15" customHeight="1">
      <c r="A96" s="40"/>
      <c r="B96" s="41"/>
      <c r="C96" s="206" t="s">
        <v>135</v>
      </c>
      <c r="D96" s="206" t="s">
        <v>137</v>
      </c>
      <c r="E96" s="207" t="s">
        <v>198</v>
      </c>
      <c r="F96" s="208" t="s">
        <v>199</v>
      </c>
      <c r="G96" s="209" t="s">
        <v>188</v>
      </c>
      <c r="H96" s="210">
        <v>1.218</v>
      </c>
      <c r="I96" s="211"/>
      <c r="J96" s="212">
        <f>ROUND(I96*H96,2)</f>
        <v>0</v>
      </c>
      <c r="K96" s="208" t="s">
        <v>141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142</v>
      </c>
      <c r="AT96" s="217" t="s">
        <v>137</v>
      </c>
      <c r="AU96" s="217" t="s">
        <v>82</v>
      </c>
      <c r="AY96" s="19" t="s">
        <v>134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142</v>
      </c>
      <c r="BM96" s="217" t="s">
        <v>935</v>
      </c>
    </row>
    <row r="97" s="2" customFormat="1">
      <c r="A97" s="40"/>
      <c r="B97" s="41"/>
      <c r="C97" s="42"/>
      <c r="D97" s="219" t="s">
        <v>144</v>
      </c>
      <c r="E97" s="42"/>
      <c r="F97" s="220" t="s">
        <v>201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144</v>
      </c>
      <c r="AU97" s="19" t="s">
        <v>82</v>
      </c>
    </row>
    <row r="98" s="2" customFormat="1">
      <c r="A98" s="40"/>
      <c r="B98" s="41"/>
      <c r="C98" s="42"/>
      <c r="D98" s="224" t="s">
        <v>146</v>
      </c>
      <c r="E98" s="42"/>
      <c r="F98" s="225" t="s">
        <v>202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146</v>
      </c>
      <c r="AU98" s="19" t="s">
        <v>82</v>
      </c>
    </row>
    <row r="99" s="13" customFormat="1">
      <c r="A99" s="13"/>
      <c r="B99" s="226"/>
      <c r="C99" s="227"/>
      <c r="D99" s="219" t="s">
        <v>154</v>
      </c>
      <c r="E99" s="228" t="s">
        <v>19</v>
      </c>
      <c r="F99" s="229" t="s">
        <v>936</v>
      </c>
      <c r="G99" s="227"/>
      <c r="H99" s="230">
        <v>1.218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154</v>
      </c>
      <c r="AU99" s="236" t="s">
        <v>82</v>
      </c>
      <c r="AV99" s="13" t="s">
        <v>82</v>
      </c>
      <c r="AW99" s="13" t="s">
        <v>33</v>
      </c>
      <c r="AX99" s="13" t="s">
        <v>80</v>
      </c>
      <c r="AY99" s="236" t="s">
        <v>134</v>
      </c>
    </row>
    <row r="100" s="2" customFormat="1" ht="24.15" customHeight="1">
      <c r="A100" s="40"/>
      <c r="B100" s="41"/>
      <c r="C100" s="206" t="s">
        <v>142</v>
      </c>
      <c r="D100" s="206" t="s">
        <v>137</v>
      </c>
      <c r="E100" s="207" t="s">
        <v>713</v>
      </c>
      <c r="F100" s="208" t="s">
        <v>714</v>
      </c>
      <c r="G100" s="209" t="s">
        <v>188</v>
      </c>
      <c r="H100" s="210">
        <v>0.042000000000000003</v>
      </c>
      <c r="I100" s="211"/>
      <c r="J100" s="212">
        <f>ROUND(I100*H100,2)</f>
        <v>0</v>
      </c>
      <c r="K100" s="208" t="s">
        <v>141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142</v>
      </c>
      <c r="AT100" s="217" t="s">
        <v>137</v>
      </c>
      <c r="AU100" s="217" t="s">
        <v>82</v>
      </c>
      <c r="AY100" s="19" t="s">
        <v>134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142</v>
      </c>
      <c r="BM100" s="217" t="s">
        <v>937</v>
      </c>
    </row>
    <row r="101" s="2" customFormat="1">
      <c r="A101" s="40"/>
      <c r="B101" s="41"/>
      <c r="C101" s="42"/>
      <c r="D101" s="219" t="s">
        <v>144</v>
      </c>
      <c r="E101" s="42"/>
      <c r="F101" s="220" t="s">
        <v>716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144</v>
      </c>
      <c r="AU101" s="19" t="s">
        <v>82</v>
      </c>
    </row>
    <row r="102" s="2" customFormat="1">
      <c r="A102" s="40"/>
      <c r="B102" s="41"/>
      <c r="C102" s="42"/>
      <c r="D102" s="224" t="s">
        <v>146</v>
      </c>
      <c r="E102" s="42"/>
      <c r="F102" s="225" t="s">
        <v>717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146</v>
      </c>
      <c r="AU102" s="19" t="s">
        <v>82</v>
      </c>
    </row>
    <row r="103" s="12" customFormat="1" ht="25.92" customHeight="1">
      <c r="A103" s="12"/>
      <c r="B103" s="190"/>
      <c r="C103" s="191"/>
      <c r="D103" s="192" t="s">
        <v>71</v>
      </c>
      <c r="E103" s="193" t="s">
        <v>223</v>
      </c>
      <c r="F103" s="193" t="s">
        <v>224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P104+P139+P171+P215</f>
        <v>0</v>
      </c>
      <c r="Q103" s="198"/>
      <c r="R103" s="199">
        <f>R104+R139+R171+R215</f>
        <v>0.24043999999999999</v>
      </c>
      <c r="S103" s="198"/>
      <c r="T103" s="200">
        <f>T104+T139+T171+T215</f>
        <v>0.042490000000000007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82</v>
      </c>
      <c r="AT103" s="202" t="s">
        <v>71</v>
      </c>
      <c r="AU103" s="202" t="s">
        <v>72</v>
      </c>
      <c r="AY103" s="201" t="s">
        <v>134</v>
      </c>
      <c r="BK103" s="203">
        <f>BK104+BK139+BK171+BK215</f>
        <v>0</v>
      </c>
    </row>
    <row r="104" s="12" customFormat="1" ht="22.8" customHeight="1">
      <c r="A104" s="12"/>
      <c r="B104" s="190"/>
      <c r="C104" s="191"/>
      <c r="D104" s="192" t="s">
        <v>71</v>
      </c>
      <c r="E104" s="204" t="s">
        <v>938</v>
      </c>
      <c r="F104" s="204" t="s">
        <v>939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SUM(P105:P138)</f>
        <v>0</v>
      </c>
      <c r="Q104" s="198"/>
      <c r="R104" s="199">
        <f>SUM(R105:R138)</f>
        <v>0.024029999999999999</v>
      </c>
      <c r="S104" s="198"/>
      <c r="T104" s="200">
        <f>SUM(T105:T138)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71</v>
      </c>
      <c r="AU104" s="202" t="s">
        <v>80</v>
      </c>
      <c r="AY104" s="201" t="s">
        <v>134</v>
      </c>
      <c r="BK104" s="203">
        <f>SUM(BK105:BK138)</f>
        <v>0</v>
      </c>
    </row>
    <row r="105" s="2" customFormat="1" ht="33" customHeight="1">
      <c r="A105" s="40"/>
      <c r="B105" s="41"/>
      <c r="C105" s="206" t="s">
        <v>171</v>
      </c>
      <c r="D105" s="206" t="s">
        <v>137</v>
      </c>
      <c r="E105" s="207" t="s">
        <v>940</v>
      </c>
      <c r="F105" s="208" t="s">
        <v>941</v>
      </c>
      <c r="G105" s="209" t="s">
        <v>140</v>
      </c>
      <c r="H105" s="210">
        <v>2</v>
      </c>
      <c r="I105" s="211"/>
      <c r="J105" s="212">
        <f>ROUND(I105*H105,2)</f>
        <v>0</v>
      </c>
      <c r="K105" s="208" t="s">
        <v>141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230</v>
      </c>
      <c r="AT105" s="217" t="s">
        <v>137</v>
      </c>
      <c r="AU105" s="217" t="s">
        <v>82</v>
      </c>
      <c r="AY105" s="19" t="s">
        <v>134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230</v>
      </c>
      <c r="BM105" s="217" t="s">
        <v>942</v>
      </c>
    </row>
    <row r="106" s="2" customFormat="1">
      <c r="A106" s="40"/>
      <c r="B106" s="41"/>
      <c r="C106" s="42"/>
      <c r="D106" s="219" t="s">
        <v>144</v>
      </c>
      <c r="E106" s="42"/>
      <c r="F106" s="220" t="s">
        <v>943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82</v>
      </c>
    </row>
    <row r="107" s="2" customFormat="1">
      <c r="A107" s="40"/>
      <c r="B107" s="41"/>
      <c r="C107" s="42"/>
      <c r="D107" s="224" t="s">
        <v>146</v>
      </c>
      <c r="E107" s="42"/>
      <c r="F107" s="225" t="s">
        <v>944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146</v>
      </c>
      <c r="AU107" s="19" t="s">
        <v>82</v>
      </c>
    </row>
    <row r="108" s="2" customFormat="1" ht="24.15" customHeight="1">
      <c r="A108" s="40"/>
      <c r="B108" s="41"/>
      <c r="C108" s="206" t="s">
        <v>157</v>
      </c>
      <c r="D108" s="206" t="s">
        <v>137</v>
      </c>
      <c r="E108" s="207" t="s">
        <v>945</v>
      </c>
      <c r="F108" s="208" t="s">
        <v>946</v>
      </c>
      <c r="G108" s="209" t="s">
        <v>140</v>
      </c>
      <c r="H108" s="210">
        <v>2</v>
      </c>
      <c r="I108" s="211"/>
      <c r="J108" s="212">
        <f>ROUND(I108*H108,2)</f>
        <v>0</v>
      </c>
      <c r="K108" s="208" t="s">
        <v>141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0.00016000000000000001</v>
      </c>
      <c r="R108" s="215">
        <f>Q108*H108</f>
        <v>0.00032000000000000003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230</v>
      </c>
      <c r="AT108" s="217" t="s">
        <v>137</v>
      </c>
      <c r="AU108" s="217" t="s">
        <v>82</v>
      </c>
      <c r="AY108" s="19" t="s">
        <v>134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230</v>
      </c>
      <c r="BM108" s="217" t="s">
        <v>947</v>
      </c>
    </row>
    <row r="109" s="2" customFormat="1">
      <c r="A109" s="40"/>
      <c r="B109" s="41"/>
      <c r="C109" s="42"/>
      <c r="D109" s="219" t="s">
        <v>144</v>
      </c>
      <c r="E109" s="42"/>
      <c r="F109" s="220" t="s">
        <v>948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82</v>
      </c>
    </row>
    <row r="110" s="2" customFormat="1">
      <c r="A110" s="40"/>
      <c r="B110" s="41"/>
      <c r="C110" s="42"/>
      <c r="D110" s="224" t="s">
        <v>146</v>
      </c>
      <c r="E110" s="42"/>
      <c r="F110" s="225" t="s">
        <v>949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146</v>
      </c>
      <c r="AU110" s="19" t="s">
        <v>82</v>
      </c>
    </row>
    <row r="111" s="2" customFormat="1" ht="24.15" customHeight="1">
      <c r="A111" s="40"/>
      <c r="B111" s="41"/>
      <c r="C111" s="206" t="s">
        <v>185</v>
      </c>
      <c r="D111" s="206" t="s">
        <v>137</v>
      </c>
      <c r="E111" s="207" t="s">
        <v>950</v>
      </c>
      <c r="F111" s="208" t="s">
        <v>951</v>
      </c>
      <c r="G111" s="209" t="s">
        <v>245</v>
      </c>
      <c r="H111" s="210">
        <v>2</v>
      </c>
      <c r="I111" s="211"/>
      <c r="J111" s="212">
        <f>ROUND(I111*H111,2)</f>
        <v>0</v>
      </c>
      <c r="K111" s="208" t="s">
        <v>141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0.00044999999999999999</v>
      </c>
      <c r="R111" s="215">
        <f>Q111*H111</f>
        <v>0.00089999999999999998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230</v>
      </c>
      <c r="AT111" s="217" t="s">
        <v>137</v>
      </c>
      <c r="AU111" s="217" t="s">
        <v>82</v>
      </c>
      <c r="AY111" s="19" t="s">
        <v>134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230</v>
      </c>
      <c r="BM111" s="217" t="s">
        <v>952</v>
      </c>
    </row>
    <row r="112" s="2" customFormat="1">
      <c r="A112" s="40"/>
      <c r="B112" s="41"/>
      <c r="C112" s="42"/>
      <c r="D112" s="219" t="s">
        <v>144</v>
      </c>
      <c r="E112" s="42"/>
      <c r="F112" s="220" t="s">
        <v>953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82</v>
      </c>
    </row>
    <row r="113" s="2" customFormat="1">
      <c r="A113" s="40"/>
      <c r="B113" s="41"/>
      <c r="C113" s="42"/>
      <c r="D113" s="224" t="s">
        <v>146</v>
      </c>
      <c r="E113" s="42"/>
      <c r="F113" s="225" t="s">
        <v>954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146</v>
      </c>
      <c r="AU113" s="19" t="s">
        <v>82</v>
      </c>
    </row>
    <row r="114" s="2" customFormat="1" ht="24.15" customHeight="1">
      <c r="A114" s="40"/>
      <c r="B114" s="41"/>
      <c r="C114" s="206" t="s">
        <v>192</v>
      </c>
      <c r="D114" s="206" t="s">
        <v>137</v>
      </c>
      <c r="E114" s="207" t="s">
        <v>955</v>
      </c>
      <c r="F114" s="208" t="s">
        <v>956</v>
      </c>
      <c r="G114" s="209" t="s">
        <v>140</v>
      </c>
      <c r="H114" s="210">
        <v>2</v>
      </c>
      <c r="I114" s="211"/>
      <c r="J114" s="212">
        <f>ROUND(I114*H114,2)</f>
        <v>0</v>
      </c>
      <c r="K114" s="208" t="s">
        <v>141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1.0000000000000001E-05</v>
      </c>
      <c r="R114" s="215">
        <f>Q114*H114</f>
        <v>2.0000000000000002E-05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230</v>
      </c>
      <c r="AT114" s="217" t="s">
        <v>137</v>
      </c>
      <c r="AU114" s="217" t="s">
        <v>82</v>
      </c>
      <c r="AY114" s="19" t="s">
        <v>134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230</v>
      </c>
      <c r="BM114" s="217" t="s">
        <v>957</v>
      </c>
    </row>
    <row r="115" s="2" customFormat="1">
      <c r="A115" s="40"/>
      <c r="B115" s="41"/>
      <c r="C115" s="42"/>
      <c r="D115" s="219" t="s">
        <v>144</v>
      </c>
      <c r="E115" s="42"/>
      <c r="F115" s="220" t="s">
        <v>958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144</v>
      </c>
      <c r="AU115" s="19" t="s">
        <v>82</v>
      </c>
    </row>
    <row r="116" s="2" customFormat="1">
      <c r="A116" s="40"/>
      <c r="B116" s="41"/>
      <c r="C116" s="42"/>
      <c r="D116" s="224" t="s">
        <v>146</v>
      </c>
      <c r="E116" s="42"/>
      <c r="F116" s="225" t="s">
        <v>959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146</v>
      </c>
      <c r="AU116" s="19" t="s">
        <v>82</v>
      </c>
    </row>
    <row r="117" s="2" customFormat="1" ht="16.5" customHeight="1">
      <c r="A117" s="40"/>
      <c r="B117" s="41"/>
      <c r="C117" s="206" t="s">
        <v>164</v>
      </c>
      <c r="D117" s="206" t="s">
        <v>137</v>
      </c>
      <c r="E117" s="207" t="s">
        <v>960</v>
      </c>
      <c r="F117" s="208" t="s">
        <v>961</v>
      </c>
      <c r="G117" s="209" t="s">
        <v>245</v>
      </c>
      <c r="H117" s="210">
        <v>2</v>
      </c>
      <c r="I117" s="211"/>
      <c r="J117" s="212">
        <f>ROUND(I117*H117,2)</f>
        <v>0</v>
      </c>
      <c r="K117" s="208" t="s">
        <v>141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230</v>
      </c>
      <c r="AT117" s="217" t="s">
        <v>137</v>
      </c>
      <c r="AU117" s="217" t="s">
        <v>82</v>
      </c>
      <c r="AY117" s="19" t="s">
        <v>134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230</v>
      </c>
      <c r="BM117" s="217" t="s">
        <v>962</v>
      </c>
    </row>
    <row r="118" s="2" customFormat="1">
      <c r="A118" s="40"/>
      <c r="B118" s="41"/>
      <c r="C118" s="42"/>
      <c r="D118" s="219" t="s">
        <v>144</v>
      </c>
      <c r="E118" s="42"/>
      <c r="F118" s="220" t="s">
        <v>963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144</v>
      </c>
      <c r="AU118" s="19" t="s">
        <v>82</v>
      </c>
    </row>
    <row r="119" s="2" customFormat="1">
      <c r="A119" s="40"/>
      <c r="B119" s="41"/>
      <c r="C119" s="42"/>
      <c r="D119" s="224" t="s">
        <v>146</v>
      </c>
      <c r="E119" s="42"/>
      <c r="F119" s="225" t="s">
        <v>964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146</v>
      </c>
      <c r="AU119" s="19" t="s">
        <v>82</v>
      </c>
    </row>
    <row r="120" s="2" customFormat="1" ht="16.5" customHeight="1">
      <c r="A120" s="40"/>
      <c r="B120" s="41"/>
      <c r="C120" s="206" t="s">
        <v>204</v>
      </c>
      <c r="D120" s="206" t="s">
        <v>137</v>
      </c>
      <c r="E120" s="207" t="s">
        <v>965</v>
      </c>
      <c r="F120" s="208" t="s">
        <v>966</v>
      </c>
      <c r="G120" s="209" t="s">
        <v>140</v>
      </c>
      <c r="H120" s="210">
        <v>2</v>
      </c>
      <c r="I120" s="211"/>
      <c r="J120" s="212">
        <f>ROUND(I120*H120,2)</f>
        <v>0</v>
      </c>
      <c r="K120" s="208" t="s">
        <v>288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1.0000000000000001E-05</v>
      </c>
      <c r="R120" s="215">
        <f>Q120*H120</f>
        <v>2.0000000000000002E-05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230</v>
      </c>
      <c r="AT120" s="217" t="s">
        <v>137</v>
      </c>
      <c r="AU120" s="217" t="s">
        <v>82</v>
      </c>
      <c r="AY120" s="19" t="s">
        <v>134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230</v>
      </c>
      <c r="BM120" s="217" t="s">
        <v>967</v>
      </c>
    </row>
    <row r="121" s="2" customFormat="1">
      <c r="A121" s="40"/>
      <c r="B121" s="41"/>
      <c r="C121" s="42"/>
      <c r="D121" s="219" t="s">
        <v>144</v>
      </c>
      <c r="E121" s="42"/>
      <c r="F121" s="220" t="s">
        <v>968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144</v>
      </c>
      <c r="AU121" s="19" t="s">
        <v>82</v>
      </c>
    </row>
    <row r="122" s="2" customFormat="1" ht="37.8" customHeight="1">
      <c r="A122" s="40"/>
      <c r="B122" s="41"/>
      <c r="C122" s="206" t="s">
        <v>210</v>
      </c>
      <c r="D122" s="206" t="s">
        <v>137</v>
      </c>
      <c r="E122" s="207" t="s">
        <v>969</v>
      </c>
      <c r="F122" s="208" t="s">
        <v>970</v>
      </c>
      <c r="G122" s="209" t="s">
        <v>245</v>
      </c>
      <c r="H122" s="210">
        <v>35</v>
      </c>
      <c r="I122" s="211"/>
      <c r="J122" s="212">
        <f>ROUND(I122*H122,2)</f>
        <v>0</v>
      </c>
      <c r="K122" s="208" t="s">
        <v>141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0.00031</v>
      </c>
      <c r="R122" s="215">
        <f>Q122*H122</f>
        <v>0.01085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230</v>
      </c>
      <c r="AT122" s="217" t="s">
        <v>137</v>
      </c>
      <c r="AU122" s="217" t="s">
        <v>82</v>
      </c>
      <c r="AY122" s="19" t="s">
        <v>134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230</v>
      </c>
      <c r="BM122" s="217" t="s">
        <v>971</v>
      </c>
    </row>
    <row r="123" s="2" customFormat="1">
      <c r="A123" s="40"/>
      <c r="B123" s="41"/>
      <c r="C123" s="42"/>
      <c r="D123" s="219" t="s">
        <v>144</v>
      </c>
      <c r="E123" s="42"/>
      <c r="F123" s="220" t="s">
        <v>972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144</v>
      </c>
      <c r="AU123" s="19" t="s">
        <v>82</v>
      </c>
    </row>
    <row r="124" s="2" customFormat="1">
      <c r="A124" s="40"/>
      <c r="B124" s="41"/>
      <c r="C124" s="42"/>
      <c r="D124" s="224" t="s">
        <v>146</v>
      </c>
      <c r="E124" s="42"/>
      <c r="F124" s="225" t="s">
        <v>973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146</v>
      </c>
      <c r="AU124" s="19" t="s">
        <v>82</v>
      </c>
    </row>
    <row r="125" s="2" customFormat="1" ht="16.5" customHeight="1">
      <c r="A125" s="40"/>
      <c r="B125" s="41"/>
      <c r="C125" s="206" t="s">
        <v>8</v>
      </c>
      <c r="D125" s="206" t="s">
        <v>137</v>
      </c>
      <c r="E125" s="207" t="s">
        <v>974</v>
      </c>
      <c r="F125" s="208" t="s">
        <v>975</v>
      </c>
      <c r="G125" s="209" t="s">
        <v>245</v>
      </c>
      <c r="H125" s="210">
        <v>35</v>
      </c>
      <c r="I125" s="211"/>
      <c r="J125" s="212">
        <f>ROUND(I125*H125,2)</f>
        <v>0</v>
      </c>
      <c r="K125" s="208" t="s">
        <v>141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230</v>
      </c>
      <c r="AT125" s="217" t="s">
        <v>137</v>
      </c>
      <c r="AU125" s="217" t="s">
        <v>82</v>
      </c>
      <c r="AY125" s="19" t="s">
        <v>134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230</v>
      </c>
      <c r="BM125" s="217" t="s">
        <v>976</v>
      </c>
    </row>
    <row r="126" s="2" customFormat="1">
      <c r="A126" s="40"/>
      <c r="B126" s="41"/>
      <c r="C126" s="42"/>
      <c r="D126" s="219" t="s">
        <v>144</v>
      </c>
      <c r="E126" s="42"/>
      <c r="F126" s="220" t="s">
        <v>977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144</v>
      </c>
      <c r="AU126" s="19" t="s">
        <v>82</v>
      </c>
    </row>
    <row r="127" s="2" customFormat="1">
      <c r="A127" s="40"/>
      <c r="B127" s="41"/>
      <c r="C127" s="42"/>
      <c r="D127" s="224" t="s">
        <v>146</v>
      </c>
      <c r="E127" s="42"/>
      <c r="F127" s="225" t="s">
        <v>978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146</v>
      </c>
      <c r="AU127" s="19" t="s">
        <v>82</v>
      </c>
    </row>
    <row r="128" s="2" customFormat="1" ht="33" customHeight="1">
      <c r="A128" s="40"/>
      <c r="B128" s="41"/>
      <c r="C128" s="206" t="s">
        <v>227</v>
      </c>
      <c r="D128" s="206" t="s">
        <v>137</v>
      </c>
      <c r="E128" s="207" t="s">
        <v>979</v>
      </c>
      <c r="F128" s="208" t="s">
        <v>980</v>
      </c>
      <c r="G128" s="209" t="s">
        <v>245</v>
      </c>
      <c r="H128" s="210">
        <v>35</v>
      </c>
      <c r="I128" s="211"/>
      <c r="J128" s="212">
        <f>ROUND(I128*H128,2)</f>
        <v>0</v>
      </c>
      <c r="K128" s="208" t="s">
        <v>141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0.00034000000000000002</v>
      </c>
      <c r="R128" s="215">
        <f>Q128*H128</f>
        <v>0.011900000000000001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230</v>
      </c>
      <c r="AT128" s="217" t="s">
        <v>137</v>
      </c>
      <c r="AU128" s="217" t="s">
        <v>82</v>
      </c>
      <c r="AY128" s="19" t="s">
        <v>134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230</v>
      </c>
      <c r="BM128" s="217" t="s">
        <v>981</v>
      </c>
    </row>
    <row r="129" s="2" customFormat="1">
      <c r="A129" s="40"/>
      <c r="B129" s="41"/>
      <c r="C129" s="42"/>
      <c r="D129" s="219" t="s">
        <v>144</v>
      </c>
      <c r="E129" s="42"/>
      <c r="F129" s="220" t="s">
        <v>982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144</v>
      </c>
      <c r="AU129" s="19" t="s">
        <v>82</v>
      </c>
    </row>
    <row r="130" s="2" customFormat="1">
      <c r="A130" s="40"/>
      <c r="B130" s="41"/>
      <c r="C130" s="42"/>
      <c r="D130" s="224" t="s">
        <v>146</v>
      </c>
      <c r="E130" s="42"/>
      <c r="F130" s="225" t="s">
        <v>983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146</v>
      </c>
      <c r="AU130" s="19" t="s">
        <v>82</v>
      </c>
    </row>
    <row r="131" s="2" customFormat="1" ht="24.15" customHeight="1">
      <c r="A131" s="40"/>
      <c r="B131" s="41"/>
      <c r="C131" s="206" t="s">
        <v>235</v>
      </c>
      <c r="D131" s="206" t="s">
        <v>137</v>
      </c>
      <c r="E131" s="207" t="s">
        <v>984</v>
      </c>
      <c r="F131" s="208" t="s">
        <v>985</v>
      </c>
      <c r="G131" s="209" t="s">
        <v>140</v>
      </c>
      <c r="H131" s="210">
        <v>2</v>
      </c>
      <c r="I131" s="211"/>
      <c r="J131" s="212">
        <f>ROUND(I131*H131,2)</f>
        <v>0</v>
      </c>
      <c r="K131" s="208" t="s">
        <v>141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1.0000000000000001E-05</v>
      </c>
      <c r="R131" s="215">
        <f>Q131*H131</f>
        <v>2.0000000000000002E-05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230</v>
      </c>
      <c r="AT131" s="217" t="s">
        <v>137</v>
      </c>
      <c r="AU131" s="217" t="s">
        <v>82</v>
      </c>
      <c r="AY131" s="19" t="s">
        <v>134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230</v>
      </c>
      <c r="BM131" s="217" t="s">
        <v>986</v>
      </c>
    </row>
    <row r="132" s="2" customFormat="1">
      <c r="A132" s="40"/>
      <c r="B132" s="41"/>
      <c r="C132" s="42"/>
      <c r="D132" s="219" t="s">
        <v>144</v>
      </c>
      <c r="E132" s="42"/>
      <c r="F132" s="220" t="s">
        <v>987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144</v>
      </c>
      <c r="AU132" s="19" t="s">
        <v>82</v>
      </c>
    </row>
    <row r="133" s="2" customFormat="1">
      <c r="A133" s="40"/>
      <c r="B133" s="41"/>
      <c r="C133" s="42"/>
      <c r="D133" s="224" t="s">
        <v>146</v>
      </c>
      <c r="E133" s="42"/>
      <c r="F133" s="225" t="s">
        <v>988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146</v>
      </c>
      <c r="AU133" s="19" t="s">
        <v>82</v>
      </c>
    </row>
    <row r="134" s="13" customFormat="1">
      <c r="A134" s="13"/>
      <c r="B134" s="226"/>
      <c r="C134" s="227"/>
      <c r="D134" s="219" t="s">
        <v>154</v>
      </c>
      <c r="E134" s="228" t="s">
        <v>19</v>
      </c>
      <c r="F134" s="229" t="s">
        <v>989</v>
      </c>
      <c r="G134" s="227"/>
      <c r="H134" s="230">
        <v>2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154</v>
      </c>
      <c r="AU134" s="236" t="s">
        <v>82</v>
      </c>
      <c r="AV134" s="13" t="s">
        <v>82</v>
      </c>
      <c r="AW134" s="13" t="s">
        <v>33</v>
      </c>
      <c r="AX134" s="13" t="s">
        <v>72</v>
      </c>
      <c r="AY134" s="236" t="s">
        <v>134</v>
      </c>
    </row>
    <row r="135" s="14" customFormat="1">
      <c r="A135" s="14"/>
      <c r="B135" s="237"/>
      <c r="C135" s="238"/>
      <c r="D135" s="219" t="s">
        <v>154</v>
      </c>
      <c r="E135" s="239" t="s">
        <v>19</v>
      </c>
      <c r="F135" s="240" t="s">
        <v>156</v>
      </c>
      <c r="G135" s="238"/>
      <c r="H135" s="241">
        <v>2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154</v>
      </c>
      <c r="AU135" s="247" t="s">
        <v>82</v>
      </c>
      <c r="AV135" s="14" t="s">
        <v>142</v>
      </c>
      <c r="AW135" s="14" t="s">
        <v>33</v>
      </c>
      <c r="AX135" s="14" t="s">
        <v>80</v>
      </c>
      <c r="AY135" s="247" t="s">
        <v>134</v>
      </c>
    </row>
    <row r="136" s="2" customFormat="1" ht="24.15" customHeight="1">
      <c r="A136" s="40"/>
      <c r="B136" s="41"/>
      <c r="C136" s="206" t="s">
        <v>242</v>
      </c>
      <c r="D136" s="206" t="s">
        <v>137</v>
      </c>
      <c r="E136" s="207" t="s">
        <v>990</v>
      </c>
      <c r="F136" s="208" t="s">
        <v>991</v>
      </c>
      <c r="G136" s="209" t="s">
        <v>339</v>
      </c>
      <c r="H136" s="268"/>
      <c r="I136" s="211"/>
      <c r="J136" s="212">
        <f>ROUND(I136*H136,2)</f>
        <v>0</v>
      </c>
      <c r="K136" s="208" t="s">
        <v>141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230</v>
      </c>
      <c r="AT136" s="217" t="s">
        <v>137</v>
      </c>
      <c r="AU136" s="217" t="s">
        <v>82</v>
      </c>
      <c r="AY136" s="19" t="s">
        <v>134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230</v>
      </c>
      <c r="BM136" s="217" t="s">
        <v>992</v>
      </c>
    </row>
    <row r="137" s="2" customFormat="1">
      <c r="A137" s="40"/>
      <c r="B137" s="41"/>
      <c r="C137" s="42"/>
      <c r="D137" s="219" t="s">
        <v>144</v>
      </c>
      <c r="E137" s="42"/>
      <c r="F137" s="220" t="s">
        <v>993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144</v>
      </c>
      <c r="AU137" s="19" t="s">
        <v>82</v>
      </c>
    </row>
    <row r="138" s="2" customFormat="1">
      <c r="A138" s="40"/>
      <c r="B138" s="41"/>
      <c r="C138" s="42"/>
      <c r="D138" s="224" t="s">
        <v>146</v>
      </c>
      <c r="E138" s="42"/>
      <c r="F138" s="225" t="s">
        <v>994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146</v>
      </c>
      <c r="AU138" s="19" t="s">
        <v>82</v>
      </c>
    </row>
    <row r="139" s="12" customFormat="1" ht="22.8" customHeight="1">
      <c r="A139" s="12"/>
      <c r="B139" s="190"/>
      <c r="C139" s="191"/>
      <c r="D139" s="192" t="s">
        <v>71</v>
      </c>
      <c r="E139" s="204" t="s">
        <v>995</v>
      </c>
      <c r="F139" s="204" t="s">
        <v>996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SUM(P140:P170)</f>
        <v>0</v>
      </c>
      <c r="Q139" s="198"/>
      <c r="R139" s="199">
        <f>SUM(R140:R170)</f>
        <v>0.0059299999999999995</v>
      </c>
      <c r="S139" s="198"/>
      <c r="T139" s="200">
        <f>SUM(T140:T170)</f>
        <v>0.002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82</v>
      </c>
      <c r="AT139" s="202" t="s">
        <v>71</v>
      </c>
      <c r="AU139" s="202" t="s">
        <v>80</v>
      </c>
      <c r="AY139" s="201" t="s">
        <v>134</v>
      </c>
      <c r="BK139" s="203">
        <f>SUM(BK140:BK170)</f>
        <v>0</v>
      </c>
    </row>
    <row r="140" s="2" customFormat="1" ht="24.15" customHeight="1">
      <c r="A140" s="40"/>
      <c r="B140" s="41"/>
      <c r="C140" s="206" t="s">
        <v>230</v>
      </c>
      <c r="D140" s="206" t="s">
        <v>137</v>
      </c>
      <c r="E140" s="207" t="s">
        <v>997</v>
      </c>
      <c r="F140" s="208" t="s">
        <v>998</v>
      </c>
      <c r="G140" s="209" t="s">
        <v>140</v>
      </c>
      <c r="H140" s="210">
        <v>1</v>
      </c>
      <c r="I140" s="211"/>
      <c r="J140" s="212">
        <f>ROUND(I140*H140,2)</f>
        <v>0</v>
      </c>
      <c r="K140" s="208" t="s">
        <v>141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6.0000000000000002E-05</v>
      </c>
      <c r="R140" s="215">
        <f>Q140*H140</f>
        <v>6.0000000000000002E-05</v>
      </c>
      <c r="S140" s="215">
        <v>0.0011000000000000001</v>
      </c>
      <c r="T140" s="216">
        <f>S140*H140</f>
        <v>0.0011000000000000001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230</v>
      </c>
      <c r="AT140" s="217" t="s">
        <v>137</v>
      </c>
      <c r="AU140" s="217" t="s">
        <v>82</v>
      </c>
      <c r="AY140" s="19" t="s">
        <v>134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230</v>
      </c>
      <c r="BM140" s="217" t="s">
        <v>999</v>
      </c>
    </row>
    <row r="141" s="2" customFormat="1">
      <c r="A141" s="40"/>
      <c r="B141" s="41"/>
      <c r="C141" s="42"/>
      <c r="D141" s="219" t="s">
        <v>144</v>
      </c>
      <c r="E141" s="42"/>
      <c r="F141" s="220" t="s">
        <v>1000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144</v>
      </c>
      <c r="AU141" s="19" t="s">
        <v>82</v>
      </c>
    </row>
    <row r="142" s="2" customFormat="1">
      <c r="A142" s="40"/>
      <c r="B142" s="41"/>
      <c r="C142" s="42"/>
      <c r="D142" s="224" t="s">
        <v>146</v>
      </c>
      <c r="E142" s="42"/>
      <c r="F142" s="225" t="s">
        <v>1001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146</v>
      </c>
      <c r="AU142" s="19" t="s">
        <v>82</v>
      </c>
    </row>
    <row r="143" s="2" customFormat="1" ht="24.15" customHeight="1">
      <c r="A143" s="40"/>
      <c r="B143" s="41"/>
      <c r="C143" s="206" t="s">
        <v>257</v>
      </c>
      <c r="D143" s="206" t="s">
        <v>137</v>
      </c>
      <c r="E143" s="207" t="s">
        <v>1002</v>
      </c>
      <c r="F143" s="208" t="s">
        <v>1003</v>
      </c>
      <c r="G143" s="209" t="s">
        <v>140</v>
      </c>
      <c r="H143" s="210">
        <v>2</v>
      </c>
      <c r="I143" s="211"/>
      <c r="J143" s="212">
        <f>ROUND(I143*H143,2)</f>
        <v>0</v>
      </c>
      <c r="K143" s="208" t="s">
        <v>141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9.0000000000000006E-05</v>
      </c>
      <c r="R143" s="215">
        <f>Q143*H143</f>
        <v>0.00018000000000000001</v>
      </c>
      <c r="S143" s="215">
        <v>0.00044999999999999999</v>
      </c>
      <c r="T143" s="216">
        <f>S143*H143</f>
        <v>0.00089999999999999998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230</v>
      </c>
      <c r="AT143" s="217" t="s">
        <v>137</v>
      </c>
      <c r="AU143" s="217" t="s">
        <v>82</v>
      </c>
      <c r="AY143" s="19" t="s">
        <v>134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230</v>
      </c>
      <c r="BM143" s="217" t="s">
        <v>1004</v>
      </c>
    </row>
    <row r="144" s="2" customFormat="1">
      <c r="A144" s="40"/>
      <c r="B144" s="41"/>
      <c r="C144" s="42"/>
      <c r="D144" s="219" t="s">
        <v>144</v>
      </c>
      <c r="E144" s="42"/>
      <c r="F144" s="220" t="s">
        <v>1005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144</v>
      </c>
      <c r="AU144" s="19" t="s">
        <v>82</v>
      </c>
    </row>
    <row r="145" s="2" customFormat="1">
      <c r="A145" s="40"/>
      <c r="B145" s="41"/>
      <c r="C145" s="42"/>
      <c r="D145" s="224" t="s">
        <v>146</v>
      </c>
      <c r="E145" s="42"/>
      <c r="F145" s="225" t="s">
        <v>1006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146</v>
      </c>
      <c r="AU145" s="19" t="s">
        <v>82</v>
      </c>
    </row>
    <row r="146" s="2" customFormat="1" ht="24.15" customHeight="1">
      <c r="A146" s="40"/>
      <c r="B146" s="41"/>
      <c r="C146" s="206" t="s">
        <v>263</v>
      </c>
      <c r="D146" s="206" t="s">
        <v>137</v>
      </c>
      <c r="E146" s="207" t="s">
        <v>1007</v>
      </c>
      <c r="F146" s="208" t="s">
        <v>1008</v>
      </c>
      <c r="G146" s="209" t="s">
        <v>140</v>
      </c>
      <c r="H146" s="210">
        <v>1</v>
      </c>
      <c r="I146" s="211"/>
      <c r="J146" s="212">
        <f>ROUND(I146*H146,2)</f>
        <v>0</v>
      </c>
      <c r="K146" s="208" t="s">
        <v>141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0.00029</v>
      </c>
      <c r="R146" s="215">
        <f>Q146*H146</f>
        <v>0.00029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230</v>
      </c>
      <c r="AT146" s="217" t="s">
        <v>137</v>
      </c>
      <c r="AU146" s="217" t="s">
        <v>82</v>
      </c>
      <c r="AY146" s="19" t="s">
        <v>134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230</v>
      </c>
      <c r="BM146" s="217" t="s">
        <v>1009</v>
      </c>
    </row>
    <row r="147" s="2" customFormat="1">
      <c r="A147" s="40"/>
      <c r="B147" s="41"/>
      <c r="C147" s="42"/>
      <c r="D147" s="219" t="s">
        <v>144</v>
      </c>
      <c r="E147" s="42"/>
      <c r="F147" s="220" t="s">
        <v>1010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144</v>
      </c>
      <c r="AU147" s="19" t="s">
        <v>82</v>
      </c>
    </row>
    <row r="148" s="2" customFormat="1">
      <c r="A148" s="40"/>
      <c r="B148" s="41"/>
      <c r="C148" s="42"/>
      <c r="D148" s="224" t="s">
        <v>146</v>
      </c>
      <c r="E148" s="42"/>
      <c r="F148" s="225" t="s">
        <v>1011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146</v>
      </c>
      <c r="AU148" s="19" t="s">
        <v>82</v>
      </c>
    </row>
    <row r="149" s="2" customFormat="1" ht="24.15" customHeight="1">
      <c r="A149" s="40"/>
      <c r="B149" s="41"/>
      <c r="C149" s="206" t="s">
        <v>271</v>
      </c>
      <c r="D149" s="206" t="s">
        <v>137</v>
      </c>
      <c r="E149" s="207" t="s">
        <v>1012</v>
      </c>
      <c r="F149" s="208" t="s">
        <v>1013</v>
      </c>
      <c r="G149" s="209" t="s">
        <v>140</v>
      </c>
      <c r="H149" s="210">
        <v>1</v>
      </c>
      <c r="I149" s="211"/>
      <c r="J149" s="212">
        <f>ROUND(I149*H149,2)</f>
        <v>0</v>
      </c>
      <c r="K149" s="208" t="s">
        <v>141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0.00013999999999999999</v>
      </c>
      <c r="R149" s="215">
        <f>Q149*H149</f>
        <v>0.00013999999999999999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230</v>
      </c>
      <c r="AT149" s="217" t="s">
        <v>137</v>
      </c>
      <c r="AU149" s="217" t="s">
        <v>82</v>
      </c>
      <c r="AY149" s="19" t="s">
        <v>134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230</v>
      </c>
      <c r="BM149" s="217" t="s">
        <v>1014</v>
      </c>
    </row>
    <row r="150" s="2" customFormat="1">
      <c r="A150" s="40"/>
      <c r="B150" s="41"/>
      <c r="C150" s="42"/>
      <c r="D150" s="219" t="s">
        <v>144</v>
      </c>
      <c r="E150" s="42"/>
      <c r="F150" s="220" t="s">
        <v>1015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144</v>
      </c>
      <c r="AU150" s="19" t="s">
        <v>82</v>
      </c>
    </row>
    <row r="151" s="2" customFormat="1">
      <c r="A151" s="40"/>
      <c r="B151" s="41"/>
      <c r="C151" s="42"/>
      <c r="D151" s="224" t="s">
        <v>146</v>
      </c>
      <c r="E151" s="42"/>
      <c r="F151" s="225" t="s">
        <v>1016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146</v>
      </c>
      <c r="AU151" s="19" t="s">
        <v>82</v>
      </c>
    </row>
    <row r="152" s="2" customFormat="1" ht="24.15" customHeight="1">
      <c r="A152" s="40"/>
      <c r="B152" s="41"/>
      <c r="C152" s="206" t="s">
        <v>279</v>
      </c>
      <c r="D152" s="206" t="s">
        <v>137</v>
      </c>
      <c r="E152" s="207" t="s">
        <v>1017</v>
      </c>
      <c r="F152" s="208" t="s">
        <v>1018</v>
      </c>
      <c r="G152" s="209" t="s">
        <v>140</v>
      </c>
      <c r="H152" s="210">
        <v>3</v>
      </c>
      <c r="I152" s="211"/>
      <c r="J152" s="212">
        <f>ROUND(I152*H152,2)</f>
        <v>0</v>
      </c>
      <c r="K152" s="208" t="s">
        <v>141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0.00013999999999999999</v>
      </c>
      <c r="R152" s="215">
        <f>Q152*H152</f>
        <v>0.00041999999999999996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230</v>
      </c>
      <c r="AT152" s="217" t="s">
        <v>137</v>
      </c>
      <c r="AU152" s="217" t="s">
        <v>82</v>
      </c>
      <c r="AY152" s="19" t="s">
        <v>134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230</v>
      </c>
      <c r="BM152" s="217" t="s">
        <v>1019</v>
      </c>
    </row>
    <row r="153" s="2" customFormat="1">
      <c r="A153" s="40"/>
      <c r="B153" s="41"/>
      <c r="C153" s="42"/>
      <c r="D153" s="219" t="s">
        <v>144</v>
      </c>
      <c r="E153" s="42"/>
      <c r="F153" s="220" t="s">
        <v>1020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144</v>
      </c>
      <c r="AU153" s="19" t="s">
        <v>82</v>
      </c>
    </row>
    <row r="154" s="2" customFormat="1">
      <c r="A154" s="40"/>
      <c r="B154" s="41"/>
      <c r="C154" s="42"/>
      <c r="D154" s="224" t="s">
        <v>146</v>
      </c>
      <c r="E154" s="42"/>
      <c r="F154" s="225" t="s">
        <v>1021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146</v>
      </c>
      <c r="AU154" s="19" t="s">
        <v>82</v>
      </c>
    </row>
    <row r="155" s="2" customFormat="1" ht="24.15" customHeight="1">
      <c r="A155" s="40"/>
      <c r="B155" s="41"/>
      <c r="C155" s="206" t="s">
        <v>7</v>
      </c>
      <c r="D155" s="206" t="s">
        <v>137</v>
      </c>
      <c r="E155" s="207" t="s">
        <v>1022</v>
      </c>
      <c r="F155" s="208" t="s">
        <v>1023</v>
      </c>
      <c r="G155" s="209" t="s">
        <v>140</v>
      </c>
      <c r="H155" s="210">
        <v>3</v>
      </c>
      <c r="I155" s="211"/>
      <c r="J155" s="212">
        <f>ROUND(I155*H155,2)</f>
        <v>0</v>
      </c>
      <c r="K155" s="208" t="s">
        <v>141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0.00069999999999999999</v>
      </c>
      <c r="R155" s="215">
        <f>Q155*H155</f>
        <v>0.0020999999999999999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230</v>
      </c>
      <c r="AT155" s="217" t="s">
        <v>137</v>
      </c>
      <c r="AU155" s="217" t="s">
        <v>82</v>
      </c>
      <c r="AY155" s="19" t="s">
        <v>134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230</v>
      </c>
      <c r="BM155" s="217" t="s">
        <v>1024</v>
      </c>
    </row>
    <row r="156" s="2" customFormat="1">
      <c r="A156" s="40"/>
      <c r="B156" s="41"/>
      <c r="C156" s="42"/>
      <c r="D156" s="219" t="s">
        <v>144</v>
      </c>
      <c r="E156" s="42"/>
      <c r="F156" s="220" t="s">
        <v>1025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144</v>
      </c>
      <c r="AU156" s="19" t="s">
        <v>82</v>
      </c>
    </row>
    <row r="157" s="2" customFormat="1">
      <c r="A157" s="40"/>
      <c r="B157" s="41"/>
      <c r="C157" s="42"/>
      <c r="D157" s="224" t="s">
        <v>146</v>
      </c>
      <c r="E157" s="42"/>
      <c r="F157" s="225" t="s">
        <v>1026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146</v>
      </c>
      <c r="AU157" s="19" t="s">
        <v>82</v>
      </c>
    </row>
    <row r="158" s="2" customFormat="1" ht="24.15" customHeight="1">
      <c r="A158" s="40"/>
      <c r="B158" s="41"/>
      <c r="C158" s="206" t="s">
        <v>292</v>
      </c>
      <c r="D158" s="206" t="s">
        <v>137</v>
      </c>
      <c r="E158" s="207" t="s">
        <v>1027</v>
      </c>
      <c r="F158" s="208" t="s">
        <v>1028</v>
      </c>
      <c r="G158" s="209" t="s">
        <v>140</v>
      </c>
      <c r="H158" s="210">
        <v>1</v>
      </c>
      <c r="I158" s="211"/>
      <c r="J158" s="212">
        <f>ROUND(I158*H158,2)</f>
        <v>0</v>
      </c>
      <c r="K158" s="208" t="s">
        <v>141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0.00027999999999999998</v>
      </c>
      <c r="R158" s="215">
        <f>Q158*H158</f>
        <v>0.00027999999999999998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230</v>
      </c>
      <c r="AT158" s="217" t="s">
        <v>137</v>
      </c>
      <c r="AU158" s="217" t="s">
        <v>82</v>
      </c>
      <c r="AY158" s="19" t="s">
        <v>134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230</v>
      </c>
      <c r="BM158" s="217" t="s">
        <v>1029</v>
      </c>
    </row>
    <row r="159" s="2" customFormat="1">
      <c r="A159" s="40"/>
      <c r="B159" s="41"/>
      <c r="C159" s="42"/>
      <c r="D159" s="219" t="s">
        <v>144</v>
      </c>
      <c r="E159" s="42"/>
      <c r="F159" s="220" t="s">
        <v>1030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144</v>
      </c>
      <c r="AU159" s="19" t="s">
        <v>82</v>
      </c>
    </row>
    <row r="160" s="2" customFormat="1">
      <c r="A160" s="40"/>
      <c r="B160" s="41"/>
      <c r="C160" s="42"/>
      <c r="D160" s="224" t="s">
        <v>146</v>
      </c>
      <c r="E160" s="42"/>
      <c r="F160" s="225" t="s">
        <v>1031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146</v>
      </c>
      <c r="AU160" s="19" t="s">
        <v>82</v>
      </c>
    </row>
    <row r="161" s="2" customFormat="1" ht="24.15" customHeight="1">
      <c r="A161" s="40"/>
      <c r="B161" s="41"/>
      <c r="C161" s="206" t="s">
        <v>299</v>
      </c>
      <c r="D161" s="206" t="s">
        <v>137</v>
      </c>
      <c r="E161" s="207" t="s">
        <v>1032</v>
      </c>
      <c r="F161" s="208" t="s">
        <v>1033</v>
      </c>
      <c r="G161" s="209" t="s">
        <v>140</v>
      </c>
      <c r="H161" s="210">
        <v>2</v>
      </c>
      <c r="I161" s="211"/>
      <c r="J161" s="212">
        <f>ROUND(I161*H161,2)</f>
        <v>0</v>
      </c>
      <c r="K161" s="208" t="s">
        <v>141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6.0000000000000002E-05</v>
      </c>
      <c r="R161" s="215">
        <f>Q161*H161</f>
        <v>0.00012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230</v>
      </c>
      <c r="AT161" s="217" t="s">
        <v>137</v>
      </c>
      <c r="AU161" s="217" t="s">
        <v>82</v>
      </c>
      <c r="AY161" s="19" t="s">
        <v>134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230</v>
      </c>
      <c r="BM161" s="217" t="s">
        <v>1034</v>
      </c>
    </row>
    <row r="162" s="2" customFormat="1">
      <c r="A162" s="40"/>
      <c r="B162" s="41"/>
      <c r="C162" s="42"/>
      <c r="D162" s="219" t="s">
        <v>144</v>
      </c>
      <c r="E162" s="42"/>
      <c r="F162" s="220" t="s">
        <v>1035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144</v>
      </c>
      <c r="AU162" s="19" t="s">
        <v>82</v>
      </c>
    </row>
    <row r="163" s="2" customFormat="1">
      <c r="A163" s="40"/>
      <c r="B163" s="41"/>
      <c r="C163" s="42"/>
      <c r="D163" s="224" t="s">
        <v>146</v>
      </c>
      <c r="E163" s="42"/>
      <c r="F163" s="225" t="s">
        <v>1036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146</v>
      </c>
      <c r="AU163" s="19" t="s">
        <v>82</v>
      </c>
    </row>
    <row r="164" s="2" customFormat="1" ht="24.15" customHeight="1">
      <c r="A164" s="40"/>
      <c r="B164" s="41"/>
      <c r="C164" s="258" t="s">
        <v>306</v>
      </c>
      <c r="D164" s="258" t="s">
        <v>315</v>
      </c>
      <c r="E164" s="259" t="s">
        <v>1037</v>
      </c>
      <c r="F164" s="260" t="s">
        <v>1038</v>
      </c>
      <c r="G164" s="261" t="s">
        <v>140</v>
      </c>
      <c r="H164" s="262">
        <v>6</v>
      </c>
      <c r="I164" s="263"/>
      <c r="J164" s="264">
        <f>ROUND(I164*H164,2)</f>
        <v>0</v>
      </c>
      <c r="K164" s="260" t="s">
        <v>288</v>
      </c>
      <c r="L164" s="265"/>
      <c r="M164" s="266" t="s">
        <v>19</v>
      </c>
      <c r="N164" s="267" t="s">
        <v>43</v>
      </c>
      <c r="O164" s="86"/>
      <c r="P164" s="215">
        <f>O164*H164</f>
        <v>0</v>
      </c>
      <c r="Q164" s="215">
        <v>0.00013999999999999999</v>
      </c>
      <c r="R164" s="215">
        <f>Q164*H164</f>
        <v>0.00083999999999999993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318</v>
      </c>
      <c r="AT164" s="217" t="s">
        <v>315</v>
      </c>
      <c r="AU164" s="217" t="s">
        <v>82</v>
      </c>
      <c r="AY164" s="19" t="s">
        <v>134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230</v>
      </c>
      <c r="BM164" s="217" t="s">
        <v>1039</v>
      </c>
    </row>
    <row r="165" s="2" customFormat="1">
      <c r="A165" s="40"/>
      <c r="B165" s="41"/>
      <c r="C165" s="42"/>
      <c r="D165" s="219" t="s">
        <v>144</v>
      </c>
      <c r="E165" s="42"/>
      <c r="F165" s="220" t="s">
        <v>1038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144</v>
      </c>
      <c r="AU165" s="19" t="s">
        <v>82</v>
      </c>
    </row>
    <row r="166" s="2" customFormat="1" ht="21.75" customHeight="1">
      <c r="A166" s="40"/>
      <c r="B166" s="41"/>
      <c r="C166" s="258" t="s">
        <v>314</v>
      </c>
      <c r="D166" s="258" t="s">
        <v>315</v>
      </c>
      <c r="E166" s="259" t="s">
        <v>1040</v>
      </c>
      <c r="F166" s="260" t="s">
        <v>1041</v>
      </c>
      <c r="G166" s="261" t="s">
        <v>140</v>
      </c>
      <c r="H166" s="262">
        <v>6</v>
      </c>
      <c r="I166" s="263"/>
      <c r="J166" s="264">
        <f>ROUND(I166*H166,2)</f>
        <v>0</v>
      </c>
      <c r="K166" s="260" t="s">
        <v>288</v>
      </c>
      <c r="L166" s="265"/>
      <c r="M166" s="266" t="s">
        <v>19</v>
      </c>
      <c r="N166" s="267" t="s">
        <v>43</v>
      </c>
      <c r="O166" s="86"/>
      <c r="P166" s="215">
        <f>O166*H166</f>
        <v>0</v>
      </c>
      <c r="Q166" s="215">
        <v>0.00025000000000000001</v>
      </c>
      <c r="R166" s="215">
        <f>Q166*H166</f>
        <v>0.0015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318</v>
      </c>
      <c r="AT166" s="217" t="s">
        <v>315</v>
      </c>
      <c r="AU166" s="217" t="s">
        <v>82</v>
      </c>
      <c r="AY166" s="19" t="s">
        <v>134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230</v>
      </c>
      <c r="BM166" s="217" t="s">
        <v>1042</v>
      </c>
    </row>
    <row r="167" s="2" customFormat="1">
      <c r="A167" s="40"/>
      <c r="B167" s="41"/>
      <c r="C167" s="42"/>
      <c r="D167" s="219" t="s">
        <v>144</v>
      </c>
      <c r="E167" s="42"/>
      <c r="F167" s="220" t="s">
        <v>1041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144</v>
      </c>
      <c r="AU167" s="19" t="s">
        <v>82</v>
      </c>
    </row>
    <row r="168" s="2" customFormat="1" ht="24.15" customHeight="1">
      <c r="A168" s="40"/>
      <c r="B168" s="41"/>
      <c r="C168" s="206" t="s">
        <v>322</v>
      </c>
      <c r="D168" s="206" t="s">
        <v>137</v>
      </c>
      <c r="E168" s="207" t="s">
        <v>1043</v>
      </c>
      <c r="F168" s="208" t="s">
        <v>1044</v>
      </c>
      <c r="G168" s="209" t="s">
        <v>339</v>
      </c>
      <c r="H168" s="268"/>
      <c r="I168" s="211"/>
      <c r="J168" s="212">
        <f>ROUND(I168*H168,2)</f>
        <v>0</v>
      </c>
      <c r="K168" s="208" t="s">
        <v>141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230</v>
      </c>
      <c r="AT168" s="217" t="s">
        <v>137</v>
      </c>
      <c r="AU168" s="217" t="s">
        <v>82</v>
      </c>
      <c r="AY168" s="19" t="s">
        <v>134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230</v>
      </c>
      <c r="BM168" s="217" t="s">
        <v>1045</v>
      </c>
    </row>
    <row r="169" s="2" customFormat="1">
      <c r="A169" s="40"/>
      <c r="B169" s="41"/>
      <c r="C169" s="42"/>
      <c r="D169" s="219" t="s">
        <v>144</v>
      </c>
      <c r="E169" s="42"/>
      <c r="F169" s="220" t="s">
        <v>1046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144</v>
      </c>
      <c r="AU169" s="19" t="s">
        <v>82</v>
      </c>
    </row>
    <row r="170" s="2" customFormat="1">
      <c r="A170" s="40"/>
      <c r="B170" s="41"/>
      <c r="C170" s="42"/>
      <c r="D170" s="224" t="s">
        <v>146</v>
      </c>
      <c r="E170" s="42"/>
      <c r="F170" s="225" t="s">
        <v>1047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146</v>
      </c>
      <c r="AU170" s="19" t="s">
        <v>82</v>
      </c>
    </row>
    <row r="171" s="12" customFormat="1" ht="22.8" customHeight="1">
      <c r="A171" s="12"/>
      <c r="B171" s="190"/>
      <c r="C171" s="191"/>
      <c r="D171" s="192" t="s">
        <v>71</v>
      </c>
      <c r="E171" s="204" t="s">
        <v>1048</v>
      </c>
      <c r="F171" s="204" t="s">
        <v>1049</v>
      </c>
      <c r="G171" s="191"/>
      <c r="H171" s="191"/>
      <c r="I171" s="194"/>
      <c r="J171" s="205">
        <f>BK171</f>
        <v>0</v>
      </c>
      <c r="K171" s="191"/>
      <c r="L171" s="196"/>
      <c r="M171" s="197"/>
      <c r="N171" s="198"/>
      <c r="O171" s="198"/>
      <c r="P171" s="199">
        <f>SUM(P172:P214)</f>
        <v>0</v>
      </c>
      <c r="Q171" s="198"/>
      <c r="R171" s="199">
        <f>SUM(R172:R214)</f>
        <v>0.19978000000000001</v>
      </c>
      <c r="S171" s="198"/>
      <c r="T171" s="200">
        <f>SUM(T172:T214)</f>
        <v>0.040490000000000005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82</v>
      </c>
      <c r="AT171" s="202" t="s">
        <v>71</v>
      </c>
      <c r="AU171" s="202" t="s">
        <v>80</v>
      </c>
      <c r="AY171" s="201" t="s">
        <v>134</v>
      </c>
      <c r="BK171" s="203">
        <f>SUM(BK172:BK214)</f>
        <v>0</v>
      </c>
    </row>
    <row r="172" s="2" customFormat="1" ht="24.15" customHeight="1">
      <c r="A172" s="40"/>
      <c r="B172" s="41"/>
      <c r="C172" s="206" t="s">
        <v>328</v>
      </c>
      <c r="D172" s="206" t="s">
        <v>137</v>
      </c>
      <c r="E172" s="207" t="s">
        <v>1050</v>
      </c>
      <c r="F172" s="208" t="s">
        <v>1051</v>
      </c>
      <c r="G172" s="209" t="s">
        <v>140</v>
      </c>
      <c r="H172" s="210">
        <v>4</v>
      </c>
      <c r="I172" s="211"/>
      <c r="J172" s="212">
        <f>ROUND(I172*H172,2)</f>
        <v>0</v>
      </c>
      <c r="K172" s="208" t="s">
        <v>141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230</v>
      </c>
      <c r="AT172" s="217" t="s">
        <v>137</v>
      </c>
      <c r="AU172" s="217" t="s">
        <v>82</v>
      </c>
      <c r="AY172" s="19" t="s">
        <v>134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230</v>
      </c>
      <c r="BM172" s="217" t="s">
        <v>1052</v>
      </c>
    </row>
    <row r="173" s="2" customFormat="1">
      <c r="A173" s="40"/>
      <c r="B173" s="41"/>
      <c r="C173" s="42"/>
      <c r="D173" s="219" t="s">
        <v>144</v>
      </c>
      <c r="E173" s="42"/>
      <c r="F173" s="220" t="s">
        <v>1053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144</v>
      </c>
      <c r="AU173" s="19" t="s">
        <v>82</v>
      </c>
    </row>
    <row r="174" s="2" customFormat="1">
      <c r="A174" s="40"/>
      <c r="B174" s="41"/>
      <c r="C174" s="42"/>
      <c r="D174" s="224" t="s">
        <v>146</v>
      </c>
      <c r="E174" s="42"/>
      <c r="F174" s="225" t="s">
        <v>1054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146</v>
      </c>
      <c r="AU174" s="19" t="s">
        <v>82</v>
      </c>
    </row>
    <row r="175" s="2" customFormat="1" ht="37.8" customHeight="1">
      <c r="A175" s="40"/>
      <c r="B175" s="41"/>
      <c r="C175" s="206" t="s">
        <v>336</v>
      </c>
      <c r="D175" s="206" t="s">
        <v>137</v>
      </c>
      <c r="E175" s="207" t="s">
        <v>1055</v>
      </c>
      <c r="F175" s="208" t="s">
        <v>1056</v>
      </c>
      <c r="G175" s="209" t="s">
        <v>140</v>
      </c>
      <c r="H175" s="210">
        <v>1</v>
      </c>
      <c r="I175" s="211"/>
      <c r="J175" s="212">
        <f>ROUND(I175*H175,2)</f>
        <v>0</v>
      </c>
      <c r="K175" s="208" t="s">
        <v>141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0.069159999999999999</v>
      </c>
      <c r="R175" s="215">
        <f>Q175*H175</f>
        <v>0.069159999999999999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230</v>
      </c>
      <c r="AT175" s="217" t="s">
        <v>137</v>
      </c>
      <c r="AU175" s="217" t="s">
        <v>82</v>
      </c>
      <c r="AY175" s="19" t="s">
        <v>134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230</v>
      </c>
      <c r="BM175" s="217" t="s">
        <v>1057</v>
      </c>
    </row>
    <row r="176" s="2" customFormat="1">
      <c r="A176" s="40"/>
      <c r="B176" s="41"/>
      <c r="C176" s="42"/>
      <c r="D176" s="219" t="s">
        <v>144</v>
      </c>
      <c r="E176" s="42"/>
      <c r="F176" s="220" t="s">
        <v>1058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144</v>
      </c>
      <c r="AU176" s="19" t="s">
        <v>82</v>
      </c>
    </row>
    <row r="177" s="2" customFormat="1">
      <c r="A177" s="40"/>
      <c r="B177" s="41"/>
      <c r="C177" s="42"/>
      <c r="D177" s="224" t="s">
        <v>146</v>
      </c>
      <c r="E177" s="42"/>
      <c r="F177" s="225" t="s">
        <v>1059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146</v>
      </c>
      <c r="AU177" s="19" t="s">
        <v>82</v>
      </c>
    </row>
    <row r="178" s="2" customFormat="1" ht="24.15" customHeight="1">
      <c r="A178" s="40"/>
      <c r="B178" s="41"/>
      <c r="C178" s="206" t="s">
        <v>345</v>
      </c>
      <c r="D178" s="206" t="s">
        <v>137</v>
      </c>
      <c r="E178" s="207" t="s">
        <v>1060</v>
      </c>
      <c r="F178" s="208" t="s">
        <v>1061</v>
      </c>
      <c r="G178" s="209" t="s">
        <v>140</v>
      </c>
      <c r="H178" s="210">
        <v>1</v>
      </c>
      <c r="I178" s="211"/>
      <c r="J178" s="212">
        <f>ROUND(I178*H178,2)</f>
        <v>0</v>
      </c>
      <c r="K178" s="208" t="s">
        <v>141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0.00010000000000000001</v>
      </c>
      <c r="R178" s="215">
        <f>Q178*H178</f>
        <v>0.00010000000000000001</v>
      </c>
      <c r="S178" s="215">
        <v>0.037490000000000002</v>
      </c>
      <c r="T178" s="216">
        <f>S178*H178</f>
        <v>0.037490000000000002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230</v>
      </c>
      <c r="AT178" s="217" t="s">
        <v>137</v>
      </c>
      <c r="AU178" s="217" t="s">
        <v>82</v>
      </c>
      <c r="AY178" s="19" t="s">
        <v>134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230</v>
      </c>
      <c r="BM178" s="217" t="s">
        <v>1062</v>
      </c>
    </row>
    <row r="179" s="2" customFormat="1">
      <c r="A179" s="40"/>
      <c r="B179" s="41"/>
      <c r="C179" s="42"/>
      <c r="D179" s="219" t="s">
        <v>144</v>
      </c>
      <c r="E179" s="42"/>
      <c r="F179" s="220" t="s">
        <v>1063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144</v>
      </c>
      <c r="AU179" s="19" t="s">
        <v>82</v>
      </c>
    </row>
    <row r="180" s="2" customFormat="1">
      <c r="A180" s="40"/>
      <c r="B180" s="41"/>
      <c r="C180" s="42"/>
      <c r="D180" s="224" t="s">
        <v>146</v>
      </c>
      <c r="E180" s="42"/>
      <c r="F180" s="225" t="s">
        <v>1064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146</v>
      </c>
      <c r="AU180" s="19" t="s">
        <v>82</v>
      </c>
    </row>
    <row r="181" s="2" customFormat="1" ht="37.8" customHeight="1">
      <c r="A181" s="40"/>
      <c r="B181" s="41"/>
      <c r="C181" s="206" t="s">
        <v>352</v>
      </c>
      <c r="D181" s="206" t="s">
        <v>137</v>
      </c>
      <c r="E181" s="207" t="s">
        <v>1065</v>
      </c>
      <c r="F181" s="208" t="s">
        <v>1066</v>
      </c>
      <c r="G181" s="209" t="s">
        <v>140</v>
      </c>
      <c r="H181" s="210">
        <v>1</v>
      </c>
      <c r="I181" s="211"/>
      <c r="J181" s="212">
        <f>ROUND(I181*H181,2)</f>
        <v>0</v>
      </c>
      <c r="K181" s="208" t="s">
        <v>141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0.034799999999999998</v>
      </c>
      <c r="R181" s="215">
        <f>Q181*H181</f>
        <v>0.034799999999999998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230</v>
      </c>
      <c r="AT181" s="217" t="s">
        <v>137</v>
      </c>
      <c r="AU181" s="217" t="s">
        <v>82</v>
      </c>
      <c r="AY181" s="19" t="s">
        <v>134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230</v>
      </c>
      <c r="BM181" s="217" t="s">
        <v>1067</v>
      </c>
    </row>
    <row r="182" s="2" customFormat="1">
      <c r="A182" s="40"/>
      <c r="B182" s="41"/>
      <c r="C182" s="42"/>
      <c r="D182" s="219" t="s">
        <v>144</v>
      </c>
      <c r="E182" s="42"/>
      <c r="F182" s="220" t="s">
        <v>1068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144</v>
      </c>
      <c r="AU182" s="19" t="s">
        <v>82</v>
      </c>
    </row>
    <row r="183" s="2" customFormat="1">
      <c r="A183" s="40"/>
      <c r="B183" s="41"/>
      <c r="C183" s="42"/>
      <c r="D183" s="224" t="s">
        <v>146</v>
      </c>
      <c r="E183" s="42"/>
      <c r="F183" s="225" t="s">
        <v>1069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146</v>
      </c>
      <c r="AU183" s="19" t="s">
        <v>82</v>
      </c>
    </row>
    <row r="184" s="2" customFormat="1" ht="37.8" customHeight="1">
      <c r="A184" s="40"/>
      <c r="B184" s="41"/>
      <c r="C184" s="206" t="s">
        <v>358</v>
      </c>
      <c r="D184" s="206" t="s">
        <v>137</v>
      </c>
      <c r="E184" s="207" t="s">
        <v>1070</v>
      </c>
      <c r="F184" s="208" t="s">
        <v>1071</v>
      </c>
      <c r="G184" s="209" t="s">
        <v>140</v>
      </c>
      <c r="H184" s="210">
        <v>2</v>
      </c>
      <c r="I184" s="211"/>
      <c r="J184" s="212">
        <f>ROUND(I184*H184,2)</f>
        <v>0</v>
      </c>
      <c r="K184" s="208" t="s">
        <v>141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0.047840000000000001</v>
      </c>
      <c r="R184" s="215">
        <f>Q184*H184</f>
        <v>0.095680000000000001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230</v>
      </c>
      <c r="AT184" s="217" t="s">
        <v>137</v>
      </c>
      <c r="AU184" s="217" t="s">
        <v>82</v>
      </c>
      <c r="AY184" s="19" t="s">
        <v>134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230</v>
      </c>
      <c r="BM184" s="217" t="s">
        <v>1072</v>
      </c>
    </row>
    <row r="185" s="2" customFormat="1">
      <c r="A185" s="40"/>
      <c r="B185" s="41"/>
      <c r="C185" s="42"/>
      <c r="D185" s="219" t="s">
        <v>144</v>
      </c>
      <c r="E185" s="42"/>
      <c r="F185" s="220" t="s">
        <v>1073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144</v>
      </c>
      <c r="AU185" s="19" t="s">
        <v>82</v>
      </c>
    </row>
    <row r="186" s="2" customFormat="1">
      <c r="A186" s="40"/>
      <c r="B186" s="41"/>
      <c r="C186" s="42"/>
      <c r="D186" s="224" t="s">
        <v>146</v>
      </c>
      <c r="E186" s="42"/>
      <c r="F186" s="225" t="s">
        <v>1074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146</v>
      </c>
      <c r="AU186" s="19" t="s">
        <v>82</v>
      </c>
    </row>
    <row r="187" s="2" customFormat="1" ht="21.75" customHeight="1">
      <c r="A187" s="40"/>
      <c r="B187" s="41"/>
      <c r="C187" s="206" t="s">
        <v>318</v>
      </c>
      <c r="D187" s="206" t="s">
        <v>137</v>
      </c>
      <c r="E187" s="207" t="s">
        <v>1075</v>
      </c>
      <c r="F187" s="208" t="s">
        <v>1076</v>
      </c>
      <c r="G187" s="209" t="s">
        <v>150</v>
      </c>
      <c r="H187" s="210">
        <v>40.32</v>
      </c>
      <c r="I187" s="211"/>
      <c r="J187" s="212">
        <f>ROUND(I187*H187,2)</f>
        <v>0</v>
      </c>
      <c r="K187" s="208" t="s">
        <v>141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230</v>
      </c>
      <c r="AT187" s="217" t="s">
        <v>137</v>
      </c>
      <c r="AU187" s="217" t="s">
        <v>82</v>
      </c>
      <c r="AY187" s="19" t="s">
        <v>134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230</v>
      </c>
      <c r="BM187" s="217" t="s">
        <v>1077</v>
      </c>
    </row>
    <row r="188" s="2" customFormat="1">
      <c r="A188" s="40"/>
      <c r="B188" s="41"/>
      <c r="C188" s="42"/>
      <c r="D188" s="219" t="s">
        <v>144</v>
      </c>
      <c r="E188" s="42"/>
      <c r="F188" s="220" t="s">
        <v>1078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144</v>
      </c>
      <c r="AU188" s="19" t="s">
        <v>82</v>
      </c>
    </row>
    <row r="189" s="2" customFormat="1">
      <c r="A189" s="40"/>
      <c r="B189" s="41"/>
      <c r="C189" s="42"/>
      <c r="D189" s="224" t="s">
        <v>146</v>
      </c>
      <c r="E189" s="42"/>
      <c r="F189" s="225" t="s">
        <v>1079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146</v>
      </c>
      <c r="AU189" s="19" t="s">
        <v>82</v>
      </c>
    </row>
    <row r="190" s="13" customFormat="1">
      <c r="A190" s="13"/>
      <c r="B190" s="226"/>
      <c r="C190" s="227"/>
      <c r="D190" s="219" t="s">
        <v>154</v>
      </c>
      <c r="E190" s="228" t="s">
        <v>19</v>
      </c>
      <c r="F190" s="229" t="s">
        <v>1080</v>
      </c>
      <c r="G190" s="227"/>
      <c r="H190" s="230">
        <v>12.960000000000001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154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134</v>
      </c>
    </row>
    <row r="191" s="13" customFormat="1">
      <c r="A191" s="13"/>
      <c r="B191" s="226"/>
      <c r="C191" s="227"/>
      <c r="D191" s="219" t="s">
        <v>154</v>
      </c>
      <c r="E191" s="228" t="s">
        <v>19</v>
      </c>
      <c r="F191" s="229" t="s">
        <v>1081</v>
      </c>
      <c r="G191" s="227"/>
      <c r="H191" s="230">
        <v>7.2000000000000002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154</v>
      </c>
      <c r="AU191" s="236" t="s">
        <v>82</v>
      </c>
      <c r="AV191" s="13" t="s">
        <v>82</v>
      </c>
      <c r="AW191" s="13" t="s">
        <v>33</v>
      </c>
      <c r="AX191" s="13" t="s">
        <v>72</v>
      </c>
      <c r="AY191" s="236" t="s">
        <v>134</v>
      </c>
    </row>
    <row r="192" s="13" customFormat="1">
      <c r="A192" s="13"/>
      <c r="B192" s="226"/>
      <c r="C192" s="227"/>
      <c r="D192" s="219" t="s">
        <v>154</v>
      </c>
      <c r="E192" s="228" t="s">
        <v>19</v>
      </c>
      <c r="F192" s="229" t="s">
        <v>1082</v>
      </c>
      <c r="G192" s="227"/>
      <c r="H192" s="230">
        <v>20.16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154</v>
      </c>
      <c r="AU192" s="236" t="s">
        <v>82</v>
      </c>
      <c r="AV192" s="13" t="s">
        <v>82</v>
      </c>
      <c r="AW192" s="13" t="s">
        <v>33</v>
      </c>
      <c r="AX192" s="13" t="s">
        <v>72</v>
      </c>
      <c r="AY192" s="236" t="s">
        <v>134</v>
      </c>
    </row>
    <row r="193" s="14" customFormat="1">
      <c r="A193" s="14"/>
      <c r="B193" s="237"/>
      <c r="C193" s="238"/>
      <c r="D193" s="219" t="s">
        <v>154</v>
      </c>
      <c r="E193" s="239" t="s">
        <v>19</v>
      </c>
      <c r="F193" s="240" t="s">
        <v>156</v>
      </c>
      <c r="G193" s="238"/>
      <c r="H193" s="241">
        <v>40.32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154</v>
      </c>
      <c r="AU193" s="247" t="s">
        <v>82</v>
      </c>
      <c r="AV193" s="14" t="s">
        <v>142</v>
      </c>
      <c r="AW193" s="14" t="s">
        <v>33</v>
      </c>
      <c r="AX193" s="14" t="s">
        <v>80</v>
      </c>
      <c r="AY193" s="247" t="s">
        <v>134</v>
      </c>
    </row>
    <row r="194" s="2" customFormat="1" ht="16.5" customHeight="1">
      <c r="A194" s="40"/>
      <c r="B194" s="41"/>
      <c r="C194" s="206" t="s">
        <v>369</v>
      </c>
      <c r="D194" s="206" t="s">
        <v>137</v>
      </c>
      <c r="E194" s="207" t="s">
        <v>1083</v>
      </c>
      <c r="F194" s="208" t="s">
        <v>1084</v>
      </c>
      <c r="G194" s="209" t="s">
        <v>140</v>
      </c>
      <c r="H194" s="210">
        <v>4</v>
      </c>
      <c r="I194" s="211"/>
      <c r="J194" s="212">
        <f>ROUND(I194*H194,2)</f>
        <v>0</v>
      </c>
      <c r="K194" s="208" t="s">
        <v>141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230</v>
      </c>
      <c r="AT194" s="217" t="s">
        <v>137</v>
      </c>
      <c r="AU194" s="217" t="s">
        <v>82</v>
      </c>
      <c r="AY194" s="19" t="s">
        <v>134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230</v>
      </c>
      <c r="BM194" s="217" t="s">
        <v>1085</v>
      </c>
    </row>
    <row r="195" s="2" customFormat="1">
      <c r="A195" s="40"/>
      <c r="B195" s="41"/>
      <c r="C195" s="42"/>
      <c r="D195" s="219" t="s">
        <v>144</v>
      </c>
      <c r="E195" s="42"/>
      <c r="F195" s="220" t="s">
        <v>1086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144</v>
      </c>
      <c r="AU195" s="19" t="s">
        <v>82</v>
      </c>
    </row>
    <row r="196" s="2" customFormat="1">
      <c r="A196" s="40"/>
      <c r="B196" s="41"/>
      <c r="C196" s="42"/>
      <c r="D196" s="224" t="s">
        <v>146</v>
      </c>
      <c r="E196" s="42"/>
      <c r="F196" s="225" t="s">
        <v>1087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146</v>
      </c>
      <c r="AU196" s="19" t="s">
        <v>82</v>
      </c>
    </row>
    <row r="197" s="2" customFormat="1" ht="16.5" customHeight="1">
      <c r="A197" s="40"/>
      <c r="B197" s="41"/>
      <c r="C197" s="206" t="s">
        <v>373</v>
      </c>
      <c r="D197" s="206" t="s">
        <v>137</v>
      </c>
      <c r="E197" s="207" t="s">
        <v>1088</v>
      </c>
      <c r="F197" s="208" t="s">
        <v>1089</v>
      </c>
      <c r="G197" s="209" t="s">
        <v>150</v>
      </c>
      <c r="H197" s="210">
        <v>40.32</v>
      </c>
      <c r="I197" s="211"/>
      <c r="J197" s="212">
        <f>ROUND(I197*H197,2)</f>
        <v>0</v>
      </c>
      <c r="K197" s="208" t="s">
        <v>141</v>
      </c>
      <c r="L197" s="46"/>
      <c r="M197" s="213" t="s">
        <v>19</v>
      </c>
      <c r="N197" s="214" t="s">
        <v>43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230</v>
      </c>
      <c r="AT197" s="217" t="s">
        <v>137</v>
      </c>
      <c r="AU197" s="217" t="s">
        <v>82</v>
      </c>
      <c r="AY197" s="19" t="s">
        <v>134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230</v>
      </c>
      <c r="BM197" s="217" t="s">
        <v>1090</v>
      </c>
    </row>
    <row r="198" s="2" customFormat="1">
      <c r="A198" s="40"/>
      <c r="B198" s="41"/>
      <c r="C198" s="42"/>
      <c r="D198" s="219" t="s">
        <v>144</v>
      </c>
      <c r="E198" s="42"/>
      <c r="F198" s="220" t="s">
        <v>1091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144</v>
      </c>
      <c r="AU198" s="19" t="s">
        <v>82</v>
      </c>
    </row>
    <row r="199" s="2" customFormat="1">
      <c r="A199" s="40"/>
      <c r="B199" s="41"/>
      <c r="C199" s="42"/>
      <c r="D199" s="224" t="s">
        <v>146</v>
      </c>
      <c r="E199" s="42"/>
      <c r="F199" s="225" t="s">
        <v>1092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146</v>
      </c>
      <c r="AU199" s="19" t="s">
        <v>82</v>
      </c>
    </row>
    <row r="200" s="13" customFormat="1">
      <c r="A200" s="13"/>
      <c r="B200" s="226"/>
      <c r="C200" s="227"/>
      <c r="D200" s="219" t="s">
        <v>154</v>
      </c>
      <c r="E200" s="228" t="s">
        <v>19</v>
      </c>
      <c r="F200" s="229" t="s">
        <v>1080</v>
      </c>
      <c r="G200" s="227"/>
      <c r="H200" s="230">
        <v>12.960000000000001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154</v>
      </c>
      <c r="AU200" s="236" t="s">
        <v>82</v>
      </c>
      <c r="AV200" s="13" t="s">
        <v>82</v>
      </c>
      <c r="AW200" s="13" t="s">
        <v>33</v>
      </c>
      <c r="AX200" s="13" t="s">
        <v>72</v>
      </c>
      <c r="AY200" s="236" t="s">
        <v>134</v>
      </c>
    </row>
    <row r="201" s="13" customFormat="1">
      <c r="A201" s="13"/>
      <c r="B201" s="226"/>
      <c r="C201" s="227"/>
      <c r="D201" s="219" t="s">
        <v>154</v>
      </c>
      <c r="E201" s="228" t="s">
        <v>19</v>
      </c>
      <c r="F201" s="229" t="s">
        <v>1081</v>
      </c>
      <c r="G201" s="227"/>
      <c r="H201" s="230">
        <v>7.2000000000000002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154</v>
      </c>
      <c r="AU201" s="236" t="s">
        <v>82</v>
      </c>
      <c r="AV201" s="13" t="s">
        <v>82</v>
      </c>
      <c r="AW201" s="13" t="s">
        <v>33</v>
      </c>
      <c r="AX201" s="13" t="s">
        <v>72</v>
      </c>
      <c r="AY201" s="236" t="s">
        <v>134</v>
      </c>
    </row>
    <row r="202" s="13" customFormat="1">
      <c r="A202" s="13"/>
      <c r="B202" s="226"/>
      <c r="C202" s="227"/>
      <c r="D202" s="219" t="s">
        <v>154</v>
      </c>
      <c r="E202" s="228" t="s">
        <v>19</v>
      </c>
      <c r="F202" s="229" t="s">
        <v>1082</v>
      </c>
      <c r="G202" s="227"/>
      <c r="H202" s="230">
        <v>20.16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154</v>
      </c>
      <c r="AU202" s="236" t="s">
        <v>82</v>
      </c>
      <c r="AV202" s="13" t="s">
        <v>82</v>
      </c>
      <c r="AW202" s="13" t="s">
        <v>33</v>
      </c>
      <c r="AX202" s="13" t="s">
        <v>72</v>
      </c>
      <c r="AY202" s="236" t="s">
        <v>134</v>
      </c>
    </row>
    <row r="203" s="14" customFormat="1">
      <c r="A203" s="14"/>
      <c r="B203" s="237"/>
      <c r="C203" s="238"/>
      <c r="D203" s="219" t="s">
        <v>154</v>
      </c>
      <c r="E203" s="239" t="s">
        <v>19</v>
      </c>
      <c r="F203" s="240" t="s">
        <v>156</v>
      </c>
      <c r="G203" s="238"/>
      <c r="H203" s="241">
        <v>40.32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154</v>
      </c>
      <c r="AU203" s="247" t="s">
        <v>82</v>
      </c>
      <c r="AV203" s="14" t="s">
        <v>142</v>
      </c>
      <c r="AW203" s="14" t="s">
        <v>33</v>
      </c>
      <c r="AX203" s="14" t="s">
        <v>80</v>
      </c>
      <c r="AY203" s="247" t="s">
        <v>134</v>
      </c>
    </row>
    <row r="204" s="2" customFormat="1" ht="24.15" customHeight="1">
      <c r="A204" s="40"/>
      <c r="B204" s="41"/>
      <c r="C204" s="206" t="s">
        <v>379</v>
      </c>
      <c r="D204" s="206" t="s">
        <v>137</v>
      </c>
      <c r="E204" s="207" t="s">
        <v>1093</v>
      </c>
      <c r="F204" s="208" t="s">
        <v>1094</v>
      </c>
      <c r="G204" s="209" t="s">
        <v>140</v>
      </c>
      <c r="H204" s="210">
        <v>4</v>
      </c>
      <c r="I204" s="211"/>
      <c r="J204" s="212">
        <f>ROUND(I204*H204,2)</f>
        <v>0</v>
      </c>
      <c r="K204" s="208" t="s">
        <v>141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1.0000000000000001E-05</v>
      </c>
      <c r="R204" s="215">
        <f>Q204*H204</f>
        <v>4.0000000000000003E-05</v>
      </c>
      <c r="S204" s="215">
        <v>0.00075000000000000002</v>
      </c>
      <c r="T204" s="216">
        <f>S204*H204</f>
        <v>0.0030000000000000001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230</v>
      </c>
      <c r="AT204" s="217" t="s">
        <v>137</v>
      </c>
      <c r="AU204" s="217" t="s">
        <v>82</v>
      </c>
      <c r="AY204" s="19" t="s">
        <v>134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230</v>
      </c>
      <c r="BM204" s="217" t="s">
        <v>1095</v>
      </c>
    </row>
    <row r="205" s="2" customFormat="1">
      <c r="A205" s="40"/>
      <c r="B205" s="41"/>
      <c r="C205" s="42"/>
      <c r="D205" s="219" t="s">
        <v>144</v>
      </c>
      <c r="E205" s="42"/>
      <c r="F205" s="220" t="s">
        <v>1096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144</v>
      </c>
      <c r="AU205" s="19" t="s">
        <v>82</v>
      </c>
    </row>
    <row r="206" s="2" customFormat="1">
      <c r="A206" s="40"/>
      <c r="B206" s="41"/>
      <c r="C206" s="42"/>
      <c r="D206" s="224" t="s">
        <v>146</v>
      </c>
      <c r="E206" s="42"/>
      <c r="F206" s="225" t="s">
        <v>1097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146</v>
      </c>
      <c r="AU206" s="19" t="s">
        <v>82</v>
      </c>
    </row>
    <row r="207" s="2" customFormat="1" ht="16.5" customHeight="1">
      <c r="A207" s="40"/>
      <c r="B207" s="41"/>
      <c r="C207" s="206" t="s">
        <v>383</v>
      </c>
      <c r="D207" s="206" t="s">
        <v>137</v>
      </c>
      <c r="E207" s="207" t="s">
        <v>1098</v>
      </c>
      <c r="F207" s="208" t="s">
        <v>1099</v>
      </c>
      <c r="G207" s="209" t="s">
        <v>150</v>
      </c>
      <c r="H207" s="210">
        <v>12.960000000000001</v>
      </c>
      <c r="I207" s="211"/>
      <c r="J207" s="212">
        <f>ROUND(I207*H207,2)</f>
        <v>0</v>
      </c>
      <c r="K207" s="208" t="s">
        <v>141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230</v>
      </c>
      <c r="AT207" s="217" t="s">
        <v>137</v>
      </c>
      <c r="AU207" s="217" t="s">
        <v>82</v>
      </c>
      <c r="AY207" s="19" t="s">
        <v>134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230</v>
      </c>
      <c r="BM207" s="217" t="s">
        <v>1100</v>
      </c>
    </row>
    <row r="208" s="2" customFormat="1">
      <c r="A208" s="40"/>
      <c r="B208" s="41"/>
      <c r="C208" s="42"/>
      <c r="D208" s="219" t="s">
        <v>144</v>
      </c>
      <c r="E208" s="42"/>
      <c r="F208" s="220" t="s">
        <v>1101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144</v>
      </c>
      <c r="AU208" s="19" t="s">
        <v>82</v>
      </c>
    </row>
    <row r="209" s="2" customFormat="1">
      <c r="A209" s="40"/>
      <c r="B209" s="41"/>
      <c r="C209" s="42"/>
      <c r="D209" s="224" t="s">
        <v>146</v>
      </c>
      <c r="E209" s="42"/>
      <c r="F209" s="225" t="s">
        <v>1102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146</v>
      </c>
      <c r="AU209" s="19" t="s">
        <v>82</v>
      </c>
    </row>
    <row r="210" s="13" customFormat="1">
      <c r="A210" s="13"/>
      <c r="B210" s="226"/>
      <c r="C210" s="227"/>
      <c r="D210" s="219" t="s">
        <v>154</v>
      </c>
      <c r="E210" s="228" t="s">
        <v>19</v>
      </c>
      <c r="F210" s="229" t="s">
        <v>1080</v>
      </c>
      <c r="G210" s="227"/>
      <c r="H210" s="230">
        <v>12.960000000000001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154</v>
      </c>
      <c r="AU210" s="236" t="s">
        <v>82</v>
      </c>
      <c r="AV210" s="13" t="s">
        <v>82</v>
      </c>
      <c r="AW210" s="13" t="s">
        <v>33</v>
      </c>
      <c r="AX210" s="13" t="s">
        <v>72</v>
      </c>
      <c r="AY210" s="236" t="s">
        <v>134</v>
      </c>
    </row>
    <row r="211" s="14" customFormat="1">
      <c r="A211" s="14"/>
      <c r="B211" s="237"/>
      <c r="C211" s="238"/>
      <c r="D211" s="219" t="s">
        <v>154</v>
      </c>
      <c r="E211" s="239" t="s">
        <v>19</v>
      </c>
      <c r="F211" s="240" t="s">
        <v>156</v>
      </c>
      <c r="G211" s="238"/>
      <c r="H211" s="241">
        <v>12.960000000000001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154</v>
      </c>
      <c r="AU211" s="247" t="s">
        <v>82</v>
      </c>
      <c r="AV211" s="14" t="s">
        <v>142</v>
      </c>
      <c r="AW211" s="14" t="s">
        <v>33</v>
      </c>
      <c r="AX211" s="14" t="s">
        <v>80</v>
      </c>
      <c r="AY211" s="247" t="s">
        <v>134</v>
      </c>
    </row>
    <row r="212" s="2" customFormat="1" ht="24.15" customHeight="1">
      <c r="A212" s="40"/>
      <c r="B212" s="41"/>
      <c r="C212" s="206" t="s">
        <v>389</v>
      </c>
      <c r="D212" s="206" t="s">
        <v>137</v>
      </c>
      <c r="E212" s="207" t="s">
        <v>1103</v>
      </c>
      <c r="F212" s="208" t="s">
        <v>1104</v>
      </c>
      <c r="G212" s="209" t="s">
        <v>339</v>
      </c>
      <c r="H212" s="268"/>
      <c r="I212" s="211"/>
      <c r="J212" s="212">
        <f>ROUND(I212*H212,2)</f>
        <v>0</v>
      </c>
      <c r="K212" s="208" t="s">
        <v>141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230</v>
      </c>
      <c r="AT212" s="217" t="s">
        <v>137</v>
      </c>
      <c r="AU212" s="217" t="s">
        <v>82</v>
      </c>
      <c r="AY212" s="19" t="s">
        <v>134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230</v>
      </c>
      <c r="BM212" s="217" t="s">
        <v>1105</v>
      </c>
    </row>
    <row r="213" s="2" customFormat="1">
      <c r="A213" s="40"/>
      <c r="B213" s="41"/>
      <c r="C213" s="42"/>
      <c r="D213" s="219" t="s">
        <v>144</v>
      </c>
      <c r="E213" s="42"/>
      <c r="F213" s="220" t="s">
        <v>1106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144</v>
      </c>
      <c r="AU213" s="19" t="s">
        <v>82</v>
      </c>
    </row>
    <row r="214" s="2" customFormat="1">
      <c r="A214" s="40"/>
      <c r="B214" s="41"/>
      <c r="C214" s="42"/>
      <c r="D214" s="224" t="s">
        <v>146</v>
      </c>
      <c r="E214" s="42"/>
      <c r="F214" s="225" t="s">
        <v>1107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146</v>
      </c>
      <c r="AU214" s="19" t="s">
        <v>82</v>
      </c>
    </row>
    <row r="215" s="12" customFormat="1" ht="22.8" customHeight="1">
      <c r="A215" s="12"/>
      <c r="B215" s="190"/>
      <c r="C215" s="191"/>
      <c r="D215" s="192" t="s">
        <v>71</v>
      </c>
      <c r="E215" s="204" t="s">
        <v>1108</v>
      </c>
      <c r="F215" s="204" t="s">
        <v>1109</v>
      </c>
      <c r="G215" s="191"/>
      <c r="H215" s="191"/>
      <c r="I215" s="194"/>
      <c r="J215" s="205">
        <f>BK215</f>
        <v>0</v>
      </c>
      <c r="K215" s="191"/>
      <c r="L215" s="196"/>
      <c r="M215" s="197"/>
      <c r="N215" s="198"/>
      <c r="O215" s="198"/>
      <c r="P215" s="199">
        <f>SUM(P216:P223)</f>
        <v>0</v>
      </c>
      <c r="Q215" s="198"/>
      <c r="R215" s="199">
        <f>SUM(R216:R223)</f>
        <v>0.010699999999999999</v>
      </c>
      <c r="S215" s="198"/>
      <c r="T215" s="200">
        <f>SUM(T216:T223)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1" t="s">
        <v>82</v>
      </c>
      <c r="AT215" s="202" t="s">
        <v>71</v>
      </c>
      <c r="AU215" s="202" t="s">
        <v>80</v>
      </c>
      <c r="AY215" s="201" t="s">
        <v>134</v>
      </c>
      <c r="BK215" s="203">
        <f>SUM(BK216:BK223)</f>
        <v>0</v>
      </c>
    </row>
    <row r="216" s="2" customFormat="1" ht="24.15" customHeight="1">
      <c r="A216" s="40"/>
      <c r="B216" s="41"/>
      <c r="C216" s="206" t="s">
        <v>393</v>
      </c>
      <c r="D216" s="206" t="s">
        <v>137</v>
      </c>
      <c r="E216" s="207" t="s">
        <v>1110</v>
      </c>
      <c r="F216" s="208" t="s">
        <v>1111</v>
      </c>
      <c r="G216" s="209" t="s">
        <v>1112</v>
      </c>
      <c r="H216" s="210">
        <v>10</v>
      </c>
      <c r="I216" s="211"/>
      <c r="J216" s="212">
        <f>ROUND(I216*H216,2)</f>
        <v>0</v>
      </c>
      <c r="K216" s="208" t="s">
        <v>141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6.9999999999999994E-05</v>
      </c>
      <c r="R216" s="215">
        <f>Q216*H216</f>
        <v>0.00069999999999999988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230</v>
      </c>
      <c r="AT216" s="217" t="s">
        <v>137</v>
      </c>
      <c r="AU216" s="217" t="s">
        <v>82</v>
      </c>
      <c r="AY216" s="19" t="s">
        <v>134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230</v>
      </c>
      <c r="BM216" s="217" t="s">
        <v>1113</v>
      </c>
    </row>
    <row r="217" s="2" customFormat="1">
      <c r="A217" s="40"/>
      <c r="B217" s="41"/>
      <c r="C217" s="42"/>
      <c r="D217" s="219" t="s">
        <v>144</v>
      </c>
      <c r="E217" s="42"/>
      <c r="F217" s="220" t="s">
        <v>1114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144</v>
      </c>
      <c r="AU217" s="19" t="s">
        <v>82</v>
      </c>
    </row>
    <row r="218" s="2" customFormat="1">
      <c r="A218" s="40"/>
      <c r="B218" s="41"/>
      <c r="C218" s="42"/>
      <c r="D218" s="224" t="s">
        <v>146</v>
      </c>
      <c r="E218" s="42"/>
      <c r="F218" s="225" t="s">
        <v>1115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146</v>
      </c>
      <c r="AU218" s="19" t="s">
        <v>82</v>
      </c>
    </row>
    <row r="219" s="2" customFormat="1" ht="21.75" customHeight="1">
      <c r="A219" s="40"/>
      <c r="B219" s="41"/>
      <c r="C219" s="258" t="s">
        <v>397</v>
      </c>
      <c r="D219" s="258" t="s">
        <v>315</v>
      </c>
      <c r="E219" s="259" t="s">
        <v>1116</v>
      </c>
      <c r="F219" s="260" t="s">
        <v>1117</v>
      </c>
      <c r="G219" s="261" t="s">
        <v>1112</v>
      </c>
      <c r="H219" s="262">
        <v>10</v>
      </c>
      <c r="I219" s="263"/>
      <c r="J219" s="264">
        <f>ROUND(I219*H219,2)</f>
        <v>0</v>
      </c>
      <c r="K219" s="260" t="s">
        <v>288</v>
      </c>
      <c r="L219" s="265"/>
      <c r="M219" s="266" t="s">
        <v>19</v>
      </c>
      <c r="N219" s="267" t="s">
        <v>43</v>
      </c>
      <c r="O219" s="86"/>
      <c r="P219" s="215">
        <f>O219*H219</f>
        <v>0</v>
      </c>
      <c r="Q219" s="215">
        <v>0.001</v>
      </c>
      <c r="R219" s="215">
        <f>Q219*H219</f>
        <v>0.01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318</v>
      </c>
      <c r="AT219" s="217" t="s">
        <v>315</v>
      </c>
      <c r="AU219" s="217" t="s">
        <v>82</v>
      </c>
      <c r="AY219" s="19" t="s">
        <v>134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230</v>
      </c>
      <c r="BM219" s="217" t="s">
        <v>1118</v>
      </c>
    </row>
    <row r="220" s="2" customFormat="1">
      <c r="A220" s="40"/>
      <c r="B220" s="41"/>
      <c r="C220" s="42"/>
      <c r="D220" s="219" t="s">
        <v>144</v>
      </c>
      <c r="E220" s="42"/>
      <c r="F220" s="220" t="s">
        <v>1117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144</v>
      </c>
      <c r="AU220" s="19" t="s">
        <v>82</v>
      </c>
    </row>
    <row r="221" s="2" customFormat="1" ht="33" customHeight="1">
      <c r="A221" s="40"/>
      <c r="B221" s="41"/>
      <c r="C221" s="206" t="s">
        <v>403</v>
      </c>
      <c r="D221" s="206" t="s">
        <v>137</v>
      </c>
      <c r="E221" s="207" t="s">
        <v>1119</v>
      </c>
      <c r="F221" s="208" t="s">
        <v>1120</v>
      </c>
      <c r="G221" s="209" t="s">
        <v>339</v>
      </c>
      <c r="H221" s="268"/>
      <c r="I221" s="211"/>
      <c r="J221" s="212">
        <f>ROUND(I221*H221,2)</f>
        <v>0</v>
      </c>
      <c r="K221" s="208" t="s">
        <v>141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230</v>
      </c>
      <c r="AT221" s="217" t="s">
        <v>137</v>
      </c>
      <c r="AU221" s="217" t="s">
        <v>82</v>
      </c>
      <c r="AY221" s="19" t="s">
        <v>134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230</v>
      </c>
      <c r="BM221" s="217" t="s">
        <v>1121</v>
      </c>
    </row>
    <row r="222" s="2" customFormat="1">
      <c r="A222" s="40"/>
      <c r="B222" s="41"/>
      <c r="C222" s="42"/>
      <c r="D222" s="219" t="s">
        <v>144</v>
      </c>
      <c r="E222" s="42"/>
      <c r="F222" s="220" t="s">
        <v>1122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144</v>
      </c>
      <c r="AU222" s="19" t="s">
        <v>82</v>
      </c>
    </row>
    <row r="223" s="2" customFormat="1">
      <c r="A223" s="40"/>
      <c r="B223" s="41"/>
      <c r="C223" s="42"/>
      <c r="D223" s="224" t="s">
        <v>146</v>
      </c>
      <c r="E223" s="42"/>
      <c r="F223" s="225" t="s">
        <v>1123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146</v>
      </c>
      <c r="AU223" s="19" t="s">
        <v>82</v>
      </c>
    </row>
    <row r="224" s="12" customFormat="1" ht="25.92" customHeight="1">
      <c r="A224" s="12"/>
      <c r="B224" s="190"/>
      <c r="C224" s="191"/>
      <c r="D224" s="192" t="s">
        <v>71</v>
      </c>
      <c r="E224" s="193" t="s">
        <v>916</v>
      </c>
      <c r="F224" s="193" t="s">
        <v>917</v>
      </c>
      <c r="G224" s="191"/>
      <c r="H224" s="191"/>
      <c r="I224" s="194"/>
      <c r="J224" s="195">
        <f>BK224</f>
        <v>0</v>
      </c>
      <c r="K224" s="191"/>
      <c r="L224" s="196"/>
      <c r="M224" s="197"/>
      <c r="N224" s="198"/>
      <c r="O224" s="198"/>
      <c r="P224" s="199">
        <f>SUM(P225:P229)</f>
        <v>0</v>
      </c>
      <c r="Q224" s="198"/>
      <c r="R224" s="199">
        <f>SUM(R225:R229)</f>
        <v>0</v>
      </c>
      <c r="S224" s="198"/>
      <c r="T224" s="200">
        <f>SUM(T225:T229)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142</v>
      </c>
      <c r="AT224" s="202" t="s">
        <v>71</v>
      </c>
      <c r="AU224" s="202" t="s">
        <v>72</v>
      </c>
      <c r="AY224" s="201" t="s">
        <v>134</v>
      </c>
      <c r="BK224" s="203">
        <f>SUM(BK225:BK229)</f>
        <v>0</v>
      </c>
    </row>
    <row r="225" s="2" customFormat="1" ht="16.5" customHeight="1">
      <c r="A225" s="40"/>
      <c r="B225" s="41"/>
      <c r="C225" s="206" t="s">
        <v>407</v>
      </c>
      <c r="D225" s="206" t="s">
        <v>137</v>
      </c>
      <c r="E225" s="207" t="s">
        <v>1124</v>
      </c>
      <c r="F225" s="208" t="s">
        <v>1125</v>
      </c>
      <c r="G225" s="209" t="s">
        <v>920</v>
      </c>
      <c r="H225" s="210">
        <v>16</v>
      </c>
      <c r="I225" s="211"/>
      <c r="J225" s="212">
        <f>ROUND(I225*H225,2)</f>
        <v>0</v>
      </c>
      <c r="K225" s="208" t="s">
        <v>141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921</v>
      </c>
      <c r="AT225" s="217" t="s">
        <v>137</v>
      </c>
      <c r="AU225" s="217" t="s">
        <v>80</v>
      </c>
      <c r="AY225" s="19" t="s">
        <v>134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921</v>
      </c>
      <c r="BM225" s="217" t="s">
        <v>1126</v>
      </c>
    </row>
    <row r="226" s="2" customFormat="1">
      <c r="A226" s="40"/>
      <c r="B226" s="41"/>
      <c r="C226" s="42"/>
      <c r="D226" s="219" t="s">
        <v>144</v>
      </c>
      <c r="E226" s="42"/>
      <c r="F226" s="220" t="s">
        <v>1127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144</v>
      </c>
      <c r="AU226" s="19" t="s">
        <v>80</v>
      </c>
    </row>
    <row r="227" s="2" customFormat="1">
      <c r="A227" s="40"/>
      <c r="B227" s="41"/>
      <c r="C227" s="42"/>
      <c r="D227" s="224" t="s">
        <v>146</v>
      </c>
      <c r="E227" s="42"/>
      <c r="F227" s="225" t="s">
        <v>1128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146</v>
      </c>
      <c r="AU227" s="19" t="s">
        <v>80</v>
      </c>
    </row>
    <row r="228" s="15" customFormat="1">
      <c r="A228" s="15"/>
      <c r="B228" s="248"/>
      <c r="C228" s="249"/>
      <c r="D228" s="219" t="s">
        <v>154</v>
      </c>
      <c r="E228" s="250" t="s">
        <v>19</v>
      </c>
      <c r="F228" s="251" t="s">
        <v>1129</v>
      </c>
      <c r="G228" s="249"/>
      <c r="H228" s="250" t="s">
        <v>19</v>
      </c>
      <c r="I228" s="252"/>
      <c r="J228" s="249"/>
      <c r="K228" s="249"/>
      <c r="L228" s="253"/>
      <c r="M228" s="254"/>
      <c r="N228" s="255"/>
      <c r="O228" s="255"/>
      <c r="P228" s="255"/>
      <c r="Q228" s="255"/>
      <c r="R228" s="255"/>
      <c r="S228" s="255"/>
      <c r="T228" s="25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7" t="s">
        <v>154</v>
      </c>
      <c r="AU228" s="257" t="s">
        <v>80</v>
      </c>
      <c r="AV228" s="15" t="s">
        <v>80</v>
      </c>
      <c r="AW228" s="15" t="s">
        <v>33</v>
      </c>
      <c r="AX228" s="15" t="s">
        <v>72</v>
      </c>
      <c r="AY228" s="257" t="s">
        <v>134</v>
      </c>
    </row>
    <row r="229" s="13" customFormat="1">
      <c r="A229" s="13"/>
      <c r="B229" s="226"/>
      <c r="C229" s="227"/>
      <c r="D229" s="219" t="s">
        <v>154</v>
      </c>
      <c r="E229" s="228" t="s">
        <v>19</v>
      </c>
      <c r="F229" s="229" t="s">
        <v>230</v>
      </c>
      <c r="G229" s="227"/>
      <c r="H229" s="230">
        <v>16</v>
      </c>
      <c r="I229" s="231"/>
      <c r="J229" s="227"/>
      <c r="K229" s="227"/>
      <c r="L229" s="232"/>
      <c r="M229" s="273"/>
      <c r="N229" s="274"/>
      <c r="O229" s="274"/>
      <c r="P229" s="274"/>
      <c r="Q229" s="274"/>
      <c r="R229" s="274"/>
      <c r="S229" s="274"/>
      <c r="T229" s="27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154</v>
      </c>
      <c r="AU229" s="236" t="s">
        <v>80</v>
      </c>
      <c r="AV229" s="13" t="s">
        <v>82</v>
      </c>
      <c r="AW229" s="13" t="s">
        <v>33</v>
      </c>
      <c r="AX229" s="13" t="s">
        <v>80</v>
      </c>
      <c r="AY229" s="236" t="s">
        <v>134</v>
      </c>
    </row>
    <row r="230" s="2" customFormat="1" ht="6.96" customHeight="1">
      <c r="A230" s="40"/>
      <c r="B230" s="61"/>
      <c r="C230" s="62"/>
      <c r="D230" s="62"/>
      <c r="E230" s="62"/>
      <c r="F230" s="62"/>
      <c r="G230" s="62"/>
      <c r="H230" s="62"/>
      <c r="I230" s="62"/>
      <c r="J230" s="62"/>
      <c r="K230" s="62"/>
      <c r="L230" s="46"/>
      <c r="M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</row>
  </sheetData>
  <sheetProtection sheet="1" autoFilter="0" formatColumns="0" formatRows="0" objects="1" scenarios="1" spinCount="100000" saltValue="jUT8GwvhuiIS8HW/meVARlTiD9WcPaCGyMGtpCJpnGpT4wLYy6SQGVhuzVR3WwtS35qCD9P64ZhxydG9wIWkdA==" hashValue="JXKbtAHpO72uUH7FFVeBvqpKsitbuu73+CAaYiJeUj6/nzSgDulHejE5u7/xzbj2RMH56Rfa0Wt+lk2gGIxgsg==" algorithmName="SHA-512" password="CC35"/>
  <autoFilter ref="C86:K22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997013211"/>
    <hyperlink ref="F95" r:id="rId2" display="https://podminky.urs.cz/item/CS_URS_2025_02/997013501"/>
    <hyperlink ref="F98" r:id="rId3" display="https://podminky.urs.cz/item/CS_URS_2025_02/997013509"/>
    <hyperlink ref="F102" r:id="rId4" display="https://podminky.urs.cz/item/CS_URS_2025_02/997013635"/>
    <hyperlink ref="F107" r:id="rId5" display="https://podminky.urs.cz/item/CS_URS_2025_02/733123110"/>
    <hyperlink ref="F110" r:id="rId6" display="https://podminky.urs.cz/item/CS_URS_2025_02/733194912"/>
    <hyperlink ref="F113" r:id="rId7" display="https://podminky.urs.cz/item/CS_URS_2025_02/733221102"/>
    <hyperlink ref="F116" r:id="rId8" display="https://podminky.urs.cz/item/CS_URS_2025_02/733224222"/>
    <hyperlink ref="F119" r:id="rId9" display="https://podminky.urs.cz/item/CS_URS_2025_02/733291101"/>
    <hyperlink ref="F124" r:id="rId10" display="https://podminky.urs.cz/item/CS_URS_2025_02/733322312"/>
    <hyperlink ref="F127" r:id="rId11" display="https://podminky.urs.cz/item/CS_URS_2025_02/733391101"/>
    <hyperlink ref="F130" r:id="rId12" display="https://podminky.urs.cz/item/CS_URS_2025_02/733811231"/>
    <hyperlink ref="F133" r:id="rId13" display="https://podminky.urs.cz/item/CS_URS_2025_02/733890101"/>
    <hyperlink ref="F138" r:id="rId14" display="https://podminky.urs.cz/item/CS_URS_2025_02/998733311"/>
    <hyperlink ref="F142" r:id="rId15" display="https://podminky.urs.cz/item/CS_URS_2025_02/734200812"/>
    <hyperlink ref="F145" r:id="rId16" display="https://podminky.urs.cz/item/CS_URS_2025_02/734200821"/>
    <hyperlink ref="F148" r:id="rId17" display="https://podminky.urs.cz/item/CS_URS_2025_02/734221552"/>
    <hyperlink ref="F151" r:id="rId18" display="https://podminky.urs.cz/item/CS_URS_2025_02/734221681"/>
    <hyperlink ref="F154" r:id="rId19" display="https://podminky.urs.cz/item/CS_URS_2025_02/734221682"/>
    <hyperlink ref="F157" r:id="rId20" display="https://podminky.urs.cz/item/CS_URS_2025_02/734261402"/>
    <hyperlink ref="F160" r:id="rId21" display="https://podminky.urs.cz/item/CS_URS_2025_02/734261712"/>
    <hyperlink ref="F163" r:id="rId22" display="https://podminky.urs.cz/item/CS_URS_2025_02/734290911"/>
    <hyperlink ref="F170" r:id="rId23" display="https://podminky.urs.cz/item/CS_URS_2025_02/998734311"/>
    <hyperlink ref="F174" r:id="rId24" display="https://podminky.urs.cz/item/CS_URS_2025_02/735000912"/>
    <hyperlink ref="F177" r:id="rId25" display="https://podminky.urs.cz/item/CS_URS_2025_02/735151679"/>
    <hyperlink ref="F180" r:id="rId26" display="https://podminky.urs.cz/item/CS_URS_2025_02/735151831"/>
    <hyperlink ref="F183" r:id="rId27" display="https://podminky.urs.cz/item/CS_URS_2025_02/735152577"/>
    <hyperlink ref="F186" r:id="rId28" display="https://podminky.urs.cz/item/CS_URS_2025_02/735152580"/>
    <hyperlink ref="F189" r:id="rId29" display="https://podminky.urs.cz/item/CS_URS_2025_02/735191901"/>
    <hyperlink ref="F196" r:id="rId30" display="https://podminky.urs.cz/item/CS_URS_2025_02/735191905"/>
    <hyperlink ref="F199" r:id="rId31" display="https://podminky.urs.cz/item/CS_URS_2025_02/735191910"/>
    <hyperlink ref="F206" r:id="rId32" display="https://podminky.urs.cz/item/CS_URS_2025_02/735291800"/>
    <hyperlink ref="F209" r:id="rId33" display="https://podminky.urs.cz/item/CS_URS_2025_02/735494811"/>
    <hyperlink ref="F214" r:id="rId34" display="https://podminky.urs.cz/item/CS_URS_2025_02/998735311"/>
    <hyperlink ref="F218" r:id="rId35" display="https://podminky.urs.cz/item/CS_URS_2025_02/767995102"/>
    <hyperlink ref="F223" r:id="rId36" display="https://podminky.urs.cz/item/CS_URS_2025_02/998767312"/>
    <hyperlink ref="F227" r:id="rId37" display="https://podminky.urs.cz/item/CS_URS_2025_02/HZS22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1.NP administr. přístavby - 5.etapa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1130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ROUND((SUM(BE83:BE167)),  2)</f>
        <v>0</v>
      </c>
      <c r="G33" s="40"/>
      <c r="H33" s="40"/>
      <c r="I33" s="150">
        <v>0.20999999999999999</v>
      </c>
      <c r="J33" s="149">
        <f>ROUND(((SUM(BE83:BE167))*I33),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ROUND((SUM(BF83:BF167)),  2)</f>
        <v>0</v>
      </c>
      <c r="G34" s="40"/>
      <c r="H34" s="40"/>
      <c r="I34" s="150">
        <v>0.12</v>
      </c>
      <c r="J34" s="149">
        <f>ROUND(((SUM(BF83:BF167))*I34),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ROUND((SUM(BG83:BG167)),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ROUND((SUM(BH83:BH167)),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ROUND((SUM(BI83:BI167)),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1.NP administr. přístavby - 5.etapa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Vzduchotechnika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14. 9. 2025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111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1131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1132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698</v>
      </c>
      <c r="E63" s="170"/>
      <c r="F63" s="170"/>
      <c r="G63" s="170"/>
      <c r="H63" s="170"/>
      <c r="I63" s="170"/>
      <c r="J63" s="171">
        <f>J162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119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6.25" customHeight="1">
      <c r="A73" s="40"/>
      <c r="B73" s="41"/>
      <c r="C73" s="42"/>
      <c r="D73" s="42"/>
      <c r="E73" s="162" t="str">
        <f>E7</f>
        <v>Dopravní podnik Karlovy Vary, Sportovní 656/1 - stavební úpravy kanceláří v 1.NP administr. přístavby - 5.etapa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04 - Vzduchotechnika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Sportovní 656/1, Karlovy Vary</v>
      </c>
      <c r="G77" s="42"/>
      <c r="H77" s="42"/>
      <c r="I77" s="34" t="s">
        <v>23</v>
      </c>
      <c r="J77" s="74" t="str">
        <f>IF(J12="","",J12)</f>
        <v>14. 9. 2025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Dopravní podnik Karlovy Vary, a.s.</v>
      </c>
      <c r="G79" s="42"/>
      <c r="H79" s="42"/>
      <c r="I79" s="34" t="s">
        <v>31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Bc. Martin Frous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120</v>
      </c>
      <c r="D82" s="182" t="s">
        <v>57</v>
      </c>
      <c r="E82" s="182" t="s">
        <v>53</v>
      </c>
      <c r="F82" s="182" t="s">
        <v>54</v>
      </c>
      <c r="G82" s="182" t="s">
        <v>121</v>
      </c>
      <c r="H82" s="182" t="s">
        <v>122</v>
      </c>
      <c r="I82" s="182" t="s">
        <v>123</v>
      </c>
      <c r="J82" s="182" t="s">
        <v>103</v>
      </c>
      <c r="K82" s="183" t="s">
        <v>124</v>
      </c>
      <c r="L82" s="184"/>
      <c r="M82" s="94" t="s">
        <v>19</v>
      </c>
      <c r="N82" s="95" t="s">
        <v>42</v>
      </c>
      <c r="O82" s="95" t="s">
        <v>125</v>
      </c>
      <c r="P82" s="95" t="s">
        <v>126</v>
      </c>
      <c r="Q82" s="95" t="s">
        <v>127</v>
      </c>
      <c r="R82" s="95" t="s">
        <v>128</v>
      </c>
      <c r="S82" s="95" t="s">
        <v>129</v>
      </c>
      <c r="T82" s="96" t="s">
        <v>130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131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P84+P162</f>
        <v>0</v>
      </c>
      <c r="Q83" s="98"/>
      <c r="R83" s="187">
        <f>R84+R162</f>
        <v>0.68847999999999998</v>
      </c>
      <c r="S83" s="98"/>
      <c r="T83" s="188">
        <f>T84+T162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104</v>
      </c>
      <c r="BK83" s="189">
        <f>BK84+BK162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223</v>
      </c>
      <c r="F84" s="193" t="s">
        <v>224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P85+P94</f>
        <v>0</v>
      </c>
      <c r="Q84" s="198"/>
      <c r="R84" s="199">
        <f>R85+R94</f>
        <v>0.68847999999999998</v>
      </c>
      <c r="S84" s="198"/>
      <c r="T84" s="200">
        <f>T85+T94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82</v>
      </c>
      <c r="AT84" s="202" t="s">
        <v>71</v>
      </c>
      <c r="AU84" s="202" t="s">
        <v>72</v>
      </c>
      <c r="AY84" s="201" t="s">
        <v>134</v>
      </c>
      <c r="BK84" s="203">
        <f>BK85+BK94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1133</v>
      </c>
      <c r="F85" s="204" t="s">
        <v>1134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SUM(P86:P93)</f>
        <v>0</v>
      </c>
      <c r="Q85" s="198"/>
      <c r="R85" s="199">
        <f>SUM(R86:R93)</f>
        <v>0.10625999999999999</v>
      </c>
      <c r="S85" s="198"/>
      <c r="T85" s="200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82</v>
      </c>
      <c r="AT85" s="202" t="s">
        <v>71</v>
      </c>
      <c r="AU85" s="202" t="s">
        <v>80</v>
      </c>
      <c r="AY85" s="201" t="s">
        <v>134</v>
      </c>
      <c r="BK85" s="203">
        <f>SUM(BK86:BK93)</f>
        <v>0</v>
      </c>
    </row>
    <row r="86" s="2" customFormat="1" ht="24.15" customHeight="1">
      <c r="A86" s="40"/>
      <c r="B86" s="41"/>
      <c r="C86" s="206" t="s">
        <v>80</v>
      </c>
      <c r="D86" s="206" t="s">
        <v>137</v>
      </c>
      <c r="E86" s="207" t="s">
        <v>1135</v>
      </c>
      <c r="F86" s="208" t="s">
        <v>1136</v>
      </c>
      <c r="G86" s="209" t="s">
        <v>150</v>
      </c>
      <c r="H86" s="210">
        <v>33</v>
      </c>
      <c r="I86" s="211"/>
      <c r="J86" s="212">
        <f>ROUND(I86*H86,2)</f>
        <v>0</v>
      </c>
      <c r="K86" s="208" t="s">
        <v>141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0.00036000000000000002</v>
      </c>
      <c r="R86" s="215">
        <f>Q86*H86</f>
        <v>0.01188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230</v>
      </c>
      <c r="AT86" s="217" t="s">
        <v>137</v>
      </c>
      <c r="AU86" s="217" t="s">
        <v>82</v>
      </c>
      <c r="AY86" s="19" t="s">
        <v>134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230</v>
      </c>
      <c r="BM86" s="217" t="s">
        <v>1137</v>
      </c>
    </row>
    <row r="87" s="2" customFormat="1">
      <c r="A87" s="40"/>
      <c r="B87" s="41"/>
      <c r="C87" s="42"/>
      <c r="D87" s="219" t="s">
        <v>144</v>
      </c>
      <c r="E87" s="42"/>
      <c r="F87" s="220" t="s">
        <v>1138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144</v>
      </c>
      <c r="AU87" s="19" t="s">
        <v>82</v>
      </c>
    </row>
    <row r="88" s="2" customFormat="1">
      <c r="A88" s="40"/>
      <c r="B88" s="41"/>
      <c r="C88" s="42"/>
      <c r="D88" s="224" t="s">
        <v>146</v>
      </c>
      <c r="E88" s="42"/>
      <c r="F88" s="225" t="s">
        <v>1139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146</v>
      </c>
      <c r="AU88" s="19" t="s">
        <v>82</v>
      </c>
    </row>
    <row r="89" s="2" customFormat="1" ht="24.15" customHeight="1">
      <c r="A89" s="40"/>
      <c r="B89" s="41"/>
      <c r="C89" s="258" t="s">
        <v>82</v>
      </c>
      <c r="D89" s="258" t="s">
        <v>315</v>
      </c>
      <c r="E89" s="259" t="s">
        <v>1140</v>
      </c>
      <c r="F89" s="260" t="s">
        <v>1141</v>
      </c>
      <c r="G89" s="261" t="s">
        <v>150</v>
      </c>
      <c r="H89" s="262">
        <v>36.299999999999997</v>
      </c>
      <c r="I89" s="263"/>
      <c r="J89" s="264">
        <f>ROUND(I89*H89,2)</f>
        <v>0</v>
      </c>
      <c r="K89" s="260" t="s">
        <v>141</v>
      </c>
      <c r="L89" s="265"/>
      <c r="M89" s="266" t="s">
        <v>19</v>
      </c>
      <c r="N89" s="267" t="s">
        <v>43</v>
      </c>
      <c r="O89" s="86"/>
      <c r="P89" s="215">
        <f>O89*H89</f>
        <v>0</v>
      </c>
      <c r="Q89" s="215">
        <v>0.0025999999999999999</v>
      </c>
      <c r="R89" s="215">
        <f>Q89*H89</f>
        <v>0.094379999999999992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318</v>
      </c>
      <c r="AT89" s="217" t="s">
        <v>315</v>
      </c>
      <c r="AU89" s="217" t="s">
        <v>82</v>
      </c>
      <c r="AY89" s="19" t="s">
        <v>134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230</v>
      </c>
      <c r="BM89" s="217" t="s">
        <v>1142</v>
      </c>
    </row>
    <row r="90" s="2" customFormat="1">
      <c r="A90" s="40"/>
      <c r="B90" s="41"/>
      <c r="C90" s="42"/>
      <c r="D90" s="219" t="s">
        <v>144</v>
      </c>
      <c r="E90" s="42"/>
      <c r="F90" s="220" t="s">
        <v>1141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144</v>
      </c>
      <c r="AU90" s="19" t="s">
        <v>82</v>
      </c>
    </row>
    <row r="91" s="2" customFormat="1" ht="24.15" customHeight="1">
      <c r="A91" s="40"/>
      <c r="B91" s="41"/>
      <c r="C91" s="206" t="s">
        <v>135</v>
      </c>
      <c r="D91" s="206" t="s">
        <v>137</v>
      </c>
      <c r="E91" s="207" t="s">
        <v>1143</v>
      </c>
      <c r="F91" s="208" t="s">
        <v>1144</v>
      </c>
      <c r="G91" s="209" t="s">
        <v>339</v>
      </c>
      <c r="H91" s="268"/>
      <c r="I91" s="211"/>
      <c r="J91" s="212">
        <f>ROUND(I91*H91,2)</f>
        <v>0</v>
      </c>
      <c r="K91" s="208" t="s">
        <v>141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230</v>
      </c>
      <c r="AT91" s="217" t="s">
        <v>137</v>
      </c>
      <c r="AU91" s="217" t="s">
        <v>82</v>
      </c>
      <c r="AY91" s="19" t="s">
        <v>134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230</v>
      </c>
      <c r="BM91" s="217" t="s">
        <v>1145</v>
      </c>
    </row>
    <row r="92" s="2" customFormat="1">
      <c r="A92" s="40"/>
      <c r="B92" s="41"/>
      <c r="C92" s="42"/>
      <c r="D92" s="219" t="s">
        <v>144</v>
      </c>
      <c r="E92" s="42"/>
      <c r="F92" s="220" t="s">
        <v>1146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144</v>
      </c>
      <c r="AU92" s="19" t="s">
        <v>82</v>
      </c>
    </row>
    <row r="93" s="2" customFormat="1">
      <c r="A93" s="40"/>
      <c r="B93" s="41"/>
      <c r="C93" s="42"/>
      <c r="D93" s="224" t="s">
        <v>146</v>
      </c>
      <c r="E93" s="42"/>
      <c r="F93" s="225" t="s">
        <v>1147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146</v>
      </c>
      <c r="AU93" s="19" t="s">
        <v>82</v>
      </c>
    </row>
    <row r="94" s="12" customFormat="1" ht="22.8" customHeight="1">
      <c r="A94" s="12"/>
      <c r="B94" s="190"/>
      <c r="C94" s="191"/>
      <c r="D94" s="192" t="s">
        <v>71</v>
      </c>
      <c r="E94" s="204" t="s">
        <v>1148</v>
      </c>
      <c r="F94" s="204" t="s">
        <v>90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SUM(P95:P161)</f>
        <v>0</v>
      </c>
      <c r="Q94" s="198"/>
      <c r="R94" s="199">
        <f>SUM(R95:R161)</f>
        <v>0.58221999999999996</v>
      </c>
      <c r="S94" s="198"/>
      <c r="T94" s="200">
        <f>SUM(T95:T161)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71</v>
      </c>
      <c r="AU94" s="202" t="s">
        <v>80</v>
      </c>
      <c r="AY94" s="201" t="s">
        <v>134</v>
      </c>
      <c r="BK94" s="203">
        <f>SUM(BK95:BK161)</f>
        <v>0</v>
      </c>
    </row>
    <row r="95" s="2" customFormat="1" ht="24.15" customHeight="1">
      <c r="A95" s="40"/>
      <c r="B95" s="41"/>
      <c r="C95" s="206" t="s">
        <v>142</v>
      </c>
      <c r="D95" s="206" t="s">
        <v>137</v>
      </c>
      <c r="E95" s="207" t="s">
        <v>1149</v>
      </c>
      <c r="F95" s="208" t="s">
        <v>1150</v>
      </c>
      <c r="G95" s="209" t="s">
        <v>140</v>
      </c>
      <c r="H95" s="210">
        <v>6</v>
      </c>
      <c r="I95" s="211"/>
      <c r="J95" s="212">
        <f>ROUND(I95*H95,2)</f>
        <v>0</v>
      </c>
      <c r="K95" s="208" t="s">
        <v>141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230</v>
      </c>
      <c r="AT95" s="217" t="s">
        <v>137</v>
      </c>
      <c r="AU95" s="217" t="s">
        <v>82</v>
      </c>
      <c r="AY95" s="19" t="s">
        <v>134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230</v>
      </c>
      <c r="BM95" s="217" t="s">
        <v>1151</v>
      </c>
    </row>
    <row r="96" s="2" customFormat="1">
      <c r="A96" s="40"/>
      <c r="B96" s="41"/>
      <c r="C96" s="42"/>
      <c r="D96" s="219" t="s">
        <v>144</v>
      </c>
      <c r="E96" s="42"/>
      <c r="F96" s="220" t="s">
        <v>1152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144</v>
      </c>
      <c r="AU96" s="19" t="s">
        <v>82</v>
      </c>
    </row>
    <row r="97" s="2" customFormat="1">
      <c r="A97" s="40"/>
      <c r="B97" s="41"/>
      <c r="C97" s="42"/>
      <c r="D97" s="224" t="s">
        <v>146</v>
      </c>
      <c r="E97" s="42"/>
      <c r="F97" s="225" t="s">
        <v>1153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146</v>
      </c>
      <c r="AU97" s="19" t="s">
        <v>82</v>
      </c>
    </row>
    <row r="98" s="2" customFormat="1" ht="24.15" customHeight="1">
      <c r="A98" s="40"/>
      <c r="B98" s="41"/>
      <c r="C98" s="258" t="s">
        <v>171</v>
      </c>
      <c r="D98" s="258" t="s">
        <v>315</v>
      </c>
      <c r="E98" s="259" t="s">
        <v>1154</v>
      </c>
      <c r="F98" s="260" t="s">
        <v>1155</v>
      </c>
      <c r="G98" s="261" t="s">
        <v>140</v>
      </c>
      <c r="H98" s="262">
        <v>6</v>
      </c>
      <c r="I98" s="263"/>
      <c r="J98" s="264">
        <f>ROUND(I98*H98,2)</f>
        <v>0</v>
      </c>
      <c r="K98" s="260" t="s">
        <v>141</v>
      </c>
      <c r="L98" s="265"/>
      <c r="M98" s="266" t="s">
        <v>19</v>
      </c>
      <c r="N98" s="267" t="s">
        <v>43</v>
      </c>
      <c r="O98" s="86"/>
      <c r="P98" s="215">
        <f>O98*H98</f>
        <v>0</v>
      </c>
      <c r="Q98" s="215">
        <v>0.00050000000000000001</v>
      </c>
      <c r="R98" s="215">
        <f>Q98*H98</f>
        <v>0.0030000000000000001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318</v>
      </c>
      <c r="AT98" s="217" t="s">
        <v>315</v>
      </c>
      <c r="AU98" s="217" t="s">
        <v>82</v>
      </c>
      <c r="AY98" s="19" t="s">
        <v>134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230</v>
      </c>
      <c r="BM98" s="217" t="s">
        <v>1156</v>
      </c>
    </row>
    <row r="99" s="2" customFormat="1">
      <c r="A99" s="40"/>
      <c r="B99" s="41"/>
      <c r="C99" s="42"/>
      <c r="D99" s="219" t="s">
        <v>144</v>
      </c>
      <c r="E99" s="42"/>
      <c r="F99" s="220" t="s">
        <v>1155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144</v>
      </c>
      <c r="AU99" s="19" t="s">
        <v>82</v>
      </c>
    </row>
    <row r="100" s="2" customFormat="1" ht="24.15" customHeight="1">
      <c r="A100" s="40"/>
      <c r="B100" s="41"/>
      <c r="C100" s="258" t="s">
        <v>157</v>
      </c>
      <c r="D100" s="258" t="s">
        <v>315</v>
      </c>
      <c r="E100" s="259" t="s">
        <v>1157</v>
      </c>
      <c r="F100" s="260" t="s">
        <v>1158</v>
      </c>
      <c r="G100" s="261" t="s">
        <v>140</v>
      </c>
      <c r="H100" s="262">
        <v>6</v>
      </c>
      <c r="I100" s="263"/>
      <c r="J100" s="264">
        <f>ROUND(I100*H100,2)</f>
        <v>0</v>
      </c>
      <c r="K100" s="260" t="s">
        <v>141</v>
      </c>
      <c r="L100" s="265"/>
      <c r="M100" s="266" t="s">
        <v>19</v>
      </c>
      <c r="N100" s="267" t="s">
        <v>43</v>
      </c>
      <c r="O100" s="86"/>
      <c r="P100" s="215">
        <f>O100*H100</f>
        <v>0</v>
      </c>
      <c r="Q100" s="215">
        <v>0.0020999999999999999</v>
      </c>
      <c r="R100" s="215">
        <f>Q100*H100</f>
        <v>0.0126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318</v>
      </c>
      <c r="AT100" s="217" t="s">
        <v>315</v>
      </c>
      <c r="AU100" s="217" t="s">
        <v>82</v>
      </c>
      <c r="AY100" s="19" t="s">
        <v>134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230</v>
      </c>
      <c r="BM100" s="217" t="s">
        <v>1159</v>
      </c>
    </row>
    <row r="101" s="2" customFormat="1">
      <c r="A101" s="40"/>
      <c r="B101" s="41"/>
      <c r="C101" s="42"/>
      <c r="D101" s="219" t="s">
        <v>144</v>
      </c>
      <c r="E101" s="42"/>
      <c r="F101" s="220" t="s">
        <v>1158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144</v>
      </c>
      <c r="AU101" s="19" t="s">
        <v>82</v>
      </c>
    </row>
    <row r="102" s="2" customFormat="1" ht="24.15" customHeight="1">
      <c r="A102" s="40"/>
      <c r="B102" s="41"/>
      <c r="C102" s="206" t="s">
        <v>185</v>
      </c>
      <c r="D102" s="206" t="s">
        <v>137</v>
      </c>
      <c r="E102" s="207" t="s">
        <v>1160</v>
      </c>
      <c r="F102" s="208" t="s">
        <v>1161</v>
      </c>
      <c r="G102" s="209" t="s">
        <v>140</v>
      </c>
      <c r="H102" s="210">
        <v>1</v>
      </c>
      <c r="I102" s="211"/>
      <c r="J102" s="212">
        <f>ROUND(I102*H102,2)</f>
        <v>0</v>
      </c>
      <c r="K102" s="208" t="s">
        <v>141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230</v>
      </c>
      <c r="AT102" s="217" t="s">
        <v>137</v>
      </c>
      <c r="AU102" s="217" t="s">
        <v>82</v>
      </c>
      <c r="AY102" s="19" t="s">
        <v>134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230</v>
      </c>
      <c r="BM102" s="217" t="s">
        <v>1162</v>
      </c>
    </row>
    <row r="103" s="2" customFormat="1">
      <c r="A103" s="40"/>
      <c r="B103" s="41"/>
      <c r="C103" s="42"/>
      <c r="D103" s="219" t="s">
        <v>144</v>
      </c>
      <c r="E103" s="42"/>
      <c r="F103" s="220" t="s">
        <v>1163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144</v>
      </c>
      <c r="AU103" s="19" t="s">
        <v>82</v>
      </c>
    </row>
    <row r="104" s="2" customFormat="1">
      <c r="A104" s="40"/>
      <c r="B104" s="41"/>
      <c r="C104" s="42"/>
      <c r="D104" s="224" t="s">
        <v>146</v>
      </c>
      <c r="E104" s="42"/>
      <c r="F104" s="225" t="s">
        <v>1164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146</v>
      </c>
      <c r="AU104" s="19" t="s">
        <v>82</v>
      </c>
    </row>
    <row r="105" s="2" customFormat="1" ht="24.15" customHeight="1">
      <c r="A105" s="40"/>
      <c r="B105" s="41"/>
      <c r="C105" s="258" t="s">
        <v>192</v>
      </c>
      <c r="D105" s="258" t="s">
        <v>315</v>
      </c>
      <c r="E105" s="259" t="s">
        <v>1165</v>
      </c>
      <c r="F105" s="260" t="s">
        <v>1166</v>
      </c>
      <c r="G105" s="261" t="s">
        <v>140</v>
      </c>
      <c r="H105" s="262">
        <v>1</v>
      </c>
      <c r="I105" s="263"/>
      <c r="J105" s="264">
        <f>ROUND(I105*H105,2)</f>
        <v>0</v>
      </c>
      <c r="K105" s="260" t="s">
        <v>141</v>
      </c>
      <c r="L105" s="265"/>
      <c r="M105" s="266" t="s">
        <v>19</v>
      </c>
      <c r="N105" s="267" t="s">
        <v>43</v>
      </c>
      <c r="O105" s="86"/>
      <c r="P105" s="215">
        <f>O105*H105</f>
        <v>0</v>
      </c>
      <c r="Q105" s="215">
        <v>0.0057000000000000002</v>
      </c>
      <c r="R105" s="215">
        <f>Q105*H105</f>
        <v>0.0057000000000000002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318</v>
      </c>
      <c r="AT105" s="217" t="s">
        <v>315</v>
      </c>
      <c r="AU105" s="217" t="s">
        <v>82</v>
      </c>
      <c r="AY105" s="19" t="s">
        <v>134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230</v>
      </c>
      <c r="BM105" s="217" t="s">
        <v>1167</v>
      </c>
    </row>
    <row r="106" s="2" customFormat="1">
      <c r="A106" s="40"/>
      <c r="B106" s="41"/>
      <c r="C106" s="42"/>
      <c r="D106" s="219" t="s">
        <v>144</v>
      </c>
      <c r="E106" s="42"/>
      <c r="F106" s="220" t="s">
        <v>1166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82</v>
      </c>
    </row>
    <row r="107" s="2" customFormat="1" ht="33" customHeight="1">
      <c r="A107" s="40"/>
      <c r="B107" s="41"/>
      <c r="C107" s="206" t="s">
        <v>164</v>
      </c>
      <c r="D107" s="206" t="s">
        <v>137</v>
      </c>
      <c r="E107" s="207" t="s">
        <v>1168</v>
      </c>
      <c r="F107" s="208" t="s">
        <v>1169</v>
      </c>
      <c r="G107" s="209" t="s">
        <v>245</v>
      </c>
      <c r="H107" s="210">
        <v>6</v>
      </c>
      <c r="I107" s="211"/>
      <c r="J107" s="212">
        <f>ROUND(I107*H107,2)</f>
        <v>0</v>
      </c>
      <c r="K107" s="208" t="s">
        <v>141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0.01336</v>
      </c>
      <c r="R107" s="215">
        <f>Q107*H107</f>
        <v>0.080160000000000009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230</v>
      </c>
      <c r="AT107" s="217" t="s">
        <v>137</v>
      </c>
      <c r="AU107" s="217" t="s">
        <v>82</v>
      </c>
      <c r="AY107" s="19" t="s">
        <v>134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230</v>
      </c>
      <c r="BM107" s="217" t="s">
        <v>1170</v>
      </c>
    </row>
    <row r="108" s="2" customFormat="1">
      <c r="A108" s="40"/>
      <c r="B108" s="41"/>
      <c r="C108" s="42"/>
      <c r="D108" s="219" t="s">
        <v>144</v>
      </c>
      <c r="E108" s="42"/>
      <c r="F108" s="220" t="s">
        <v>1171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144</v>
      </c>
      <c r="AU108" s="19" t="s">
        <v>82</v>
      </c>
    </row>
    <row r="109" s="2" customFormat="1">
      <c r="A109" s="40"/>
      <c r="B109" s="41"/>
      <c r="C109" s="42"/>
      <c r="D109" s="224" t="s">
        <v>146</v>
      </c>
      <c r="E109" s="42"/>
      <c r="F109" s="225" t="s">
        <v>1172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146</v>
      </c>
      <c r="AU109" s="19" t="s">
        <v>82</v>
      </c>
    </row>
    <row r="110" s="2" customFormat="1" ht="37.8" customHeight="1">
      <c r="A110" s="40"/>
      <c r="B110" s="41"/>
      <c r="C110" s="206" t="s">
        <v>204</v>
      </c>
      <c r="D110" s="206" t="s">
        <v>137</v>
      </c>
      <c r="E110" s="207" t="s">
        <v>1173</v>
      </c>
      <c r="F110" s="208" t="s">
        <v>1174</v>
      </c>
      <c r="G110" s="209" t="s">
        <v>245</v>
      </c>
      <c r="H110" s="210">
        <v>26</v>
      </c>
      <c r="I110" s="211"/>
      <c r="J110" s="212">
        <f>ROUND(I110*H110,2)</f>
        <v>0</v>
      </c>
      <c r="K110" s="208" t="s">
        <v>141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0.0034499999999999999</v>
      </c>
      <c r="R110" s="215">
        <f>Q110*H110</f>
        <v>0.089700000000000002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230</v>
      </c>
      <c r="AT110" s="217" t="s">
        <v>137</v>
      </c>
      <c r="AU110" s="217" t="s">
        <v>82</v>
      </c>
      <c r="AY110" s="19" t="s">
        <v>134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230</v>
      </c>
      <c r="BM110" s="217" t="s">
        <v>1175</v>
      </c>
    </row>
    <row r="111" s="2" customFormat="1">
      <c r="A111" s="40"/>
      <c r="B111" s="41"/>
      <c r="C111" s="42"/>
      <c r="D111" s="219" t="s">
        <v>144</v>
      </c>
      <c r="E111" s="42"/>
      <c r="F111" s="220" t="s">
        <v>1176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144</v>
      </c>
      <c r="AU111" s="19" t="s">
        <v>82</v>
      </c>
    </row>
    <row r="112" s="2" customFormat="1">
      <c r="A112" s="40"/>
      <c r="B112" s="41"/>
      <c r="C112" s="42"/>
      <c r="D112" s="224" t="s">
        <v>146</v>
      </c>
      <c r="E112" s="42"/>
      <c r="F112" s="225" t="s">
        <v>1177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146</v>
      </c>
      <c r="AU112" s="19" t="s">
        <v>82</v>
      </c>
    </row>
    <row r="113" s="2" customFormat="1" ht="37.8" customHeight="1">
      <c r="A113" s="40"/>
      <c r="B113" s="41"/>
      <c r="C113" s="206" t="s">
        <v>210</v>
      </c>
      <c r="D113" s="206" t="s">
        <v>137</v>
      </c>
      <c r="E113" s="207" t="s">
        <v>1178</v>
      </c>
      <c r="F113" s="208" t="s">
        <v>1179</v>
      </c>
      <c r="G113" s="209" t="s">
        <v>245</v>
      </c>
      <c r="H113" s="210">
        <v>25</v>
      </c>
      <c r="I113" s="211"/>
      <c r="J113" s="212">
        <f>ROUND(I113*H113,2)</f>
        <v>0</v>
      </c>
      <c r="K113" s="208" t="s">
        <v>141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0.0053099999999999996</v>
      </c>
      <c r="R113" s="215">
        <f>Q113*H113</f>
        <v>0.13274999999999998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230</v>
      </c>
      <c r="AT113" s="217" t="s">
        <v>137</v>
      </c>
      <c r="AU113" s="217" t="s">
        <v>82</v>
      </c>
      <c r="AY113" s="19" t="s">
        <v>134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230</v>
      </c>
      <c r="BM113" s="217" t="s">
        <v>1180</v>
      </c>
    </row>
    <row r="114" s="2" customFormat="1">
      <c r="A114" s="40"/>
      <c r="B114" s="41"/>
      <c r="C114" s="42"/>
      <c r="D114" s="219" t="s">
        <v>144</v>
      </c>
      <c r="E114" s="42"/>
      <c r="F114" s="220" t="s">
        <v>1181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144</v>
      </c>
      <c r="AU114" s="19" t="s">
        <v>82</v>
      </c>
    </row>
    <row r="115" s="2" customFormat="1">
      <c r="A115" s="40"/>
      <c r="B115" s="41"/>
      <c r="C115" s="42"/>
      <c r="D115" s="224" t="s">
        <v>146</v>
      </c>
      <c r="E115" s="42"/>
      <c r="F115" s="225" t="s">
        <v>1182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146</v>
      </c>
      <c r="AU115" s="19" t="s">
        <v>82</v>
      </c>
    </row>
    <row r="116" s="2" customFormat="1" ht="33" customHeight="1">
      <c r="A116" s="40"/>
      <c r="B116" s="41"/>
      <c r="C116" s="206" t="s">
        <v>8</v>
      </c>
      <c r="D116" s="206" t="s">
        <v>137</v>
      </c>
      <c r="E116" s="207" t="s">
        <v>1183</v>
      </c>
      <c r="F116" s="208" t="s">
        <v>1184</v>
      </c>
      <c r="G116" s="209" t="s">
        <v>140</v>
      </c>
      <c r="H116" s="210">
        <v>2</v>
      </c>
      <c r="I116" s="211"/>
      <c r="J116" s="212">
        <f>ROUND(I116*H116,2)</f>
        <v>0</v>
      </c>
      <c r="K116" s="208" t="s">
        <v>141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230</v>
      </c>
      <c r="AT116" s="217" t="s">
        <v>137</v>
      </c>
      <c r="AU116" s="217" t="s">
        <v>82</v>
      </c>
      <c r="AY116" s="19" t="s">
        <v>134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230</v>
      </c>
      <c r="BM116" s="217" t="s">
        <v>1185</v>
      </c>
    </row>
    <row r="117" s="2" customFormat="1">
      <c r="A117" s="40"/>
      <c r="B117" s="41"/>
      <c r="C117" s="42"/>
      <c r="D117" s="219" t="s">
        <v>144</v>
      </c>
      <c r="E117" s="42"/>
      <c r="F117" s="220" t="s">
        <v>1186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144</v>
      </c>
      <c r="AU117" s="19" t="s">
        <v>82</v>
      </c>
    </row>
    <row r="118" s="2" customFormat="1">
      <c r="A118" s="40"/>
      <c r="B118" s="41"/>
      <c r="C118" s="42"/>
      <c r="D118" s="224" t="s">
        <v>146</v>
      </c>
      <c r="E118" s="42"/>
      <c r="F118" s="225" t="s">
        <v>1187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146</v>
      </c>
      <c r="AU118" s="19" t="s">
        <v>82</v>
      </c>
    </row>
    <row r="119" s="2" customFormat="1" ht="16.5" customHeight="1">
      <c r="A119" s="40"/>
      <c r="B119" s="41"/>
      <c r="C119" s="258" t="s">
        <v>227</v>
      </c>
      <c r="D119" s="258" t="s">
        <v>315</v>
      </c>
      <c r="E119" s="259" t="s">
        <v>1188</v>
      </c>
      <c r="F119" s="260" t="s">
        <v>1189</v>
      </c>
      <c r="G119" s="261" t="s">
        <v>140</v>
      </c>
      <c r="H119" s="262">
        <v>2</v>
      </c>
      <c r="I119" s="263"/>
      <c r="J119" s="264">
        <f>ROUND(I119*H119,2)</f>
        <v>0</v>
      </c>
      <c r="K119" s="260" t="s">
        <v>141</v>
      </c>
      <c r="L119" s="265"/>
      <c r="M119" s="266" t="s">
        <v>19</v>
      </c>
      <c r="N119" s="267" t="s">
        <v>43</v>
      </c>
      <c r="O119" s="86"/>
      <c r="P119" s="215">
        <f>O119*H119</f>
        <v>0</v>
      </c>
      <c r="Q119" s="215">
        <v>0.0035999999999999999</v>
      </c>
      <c r="R119" s="215">
        <f>Q119*H119</f>
        <v>0.0071999999999999998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318</v>
      </c>
      <c r="AT119" s="217" t="s">
        <v>315</v>
      </c>
      <c r="AU119" s="217" t="s">
        <v>82</v>
      </c>
      <c r="AY119" s="19" t="s">
        <v>134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230</v>
      </c>
      <c r="BM119" s="217" t="s">
        <v>1190</v>
      </c>
    </row>
    <row r="120" s="2" customFormat="1">
      <c r="A120" s="40"/>
      <c r="B120" s="41"/>
      <c r="C120" s="42"/>
      <c r="D120" s="219" t="s">
        <v>144</v>
      </c>
      <c r="E120" s="42"/>
      <c r="F120" s="220" t="s">
        <v>1189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144</v>
      </c>
      <c r="AU120" s="19" t="s">
        <v>82</v>
      </c>
    </row>
    <row r="121" s="2" customFormat="1" ht="37.8" customHeight="1">
      <c r="A121" s="40"/>
      <c r="B121" s="41"/>
      <c r="C121" s="206" t="s">
        <v>235</v>
      </c>
      <c r="D121" s="206" t="s">
        <v>137</v>
      </c>
      <c r="E121" s="207" t="s">
        <v>1191</v>
      </c>
      <c r="F121" s="208" t="s">
        <v>1192</v>
      </c>
      <c r="G121" s="209" t="s">
        <v>140</v>
      </c>
      <c r="H121" s="210">
        <v>1</v>
      </c>
      <c r="I121" s="211"/>
      <c r="J121" s="212">
        <f>ROUND(I121*H121,2)</f>
        <v>0</v>
      </c>
      <c r="K121" s="208" t="s">
        <v>141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230</v>
      </c>
      <c r="AT121" s="217" t="s">
        <v>137</v>
      </c>
      <c r="AU121" s="217" t="s">
        <v>82</v>
      </c>
      <c r="AY121" s="19" t="s">
        <v>134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230</v>
      </c>
      <c r="BM121" s="217" t="s">
        <v>1193</v>
      </c>
    </row>
    <row r="122" s="2" customFormat="1">
      <c r="A122" s="40"/>
      <c r="B122" s="41"/>
      <c r="C122" s="42"/>
      <c r="D122" s="219" t="s">
        <v>144</v>
      </c>
      <c r="E122" s="42"/>
      <c r="F122" s="220" t="s">
        <v>1194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144</v>
      </c>
      <c r="AU122" s="19" t="s">
        <v>82</v>
      </c>
    </row>
    <row r="123" s="2" customFormat="1">
      <c r="A123" s="40"/>
      <c r="B123" s="41"/>
      <c r="C123" s="42"/>
      <c r="D123" s="224" t="s">
        <v>146</v>
      </c>
      <c r="E123" s="42"/>
      <c r="F123" s="225" t="s">
        <v>1195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146</v>
      </c>
      <c r="AU123" s="19" t="s">
        <v>82</v>
      </c>
    </row>
    <row r="124" s="2" customFormat="1" ht="16.5" customHeight="1">
      <c r="A124" s="40"/>
      <c r="B124" s="41"/>
      <c r="C124" s="258" t="s">
        <v>242</v>
      </c>
      <c r="D124" s="258" t="s">
        <v>315</v>
      </c>
      <c r="E124" s="259" t="s">
        <v>1196</v>
      </c>
      <c r="F124" s="260" t="s">
        <v>1197</v>
      </c>
      <c r="G124" s="261" t="s">
        <v>140</v>
      </c>
      <c r="H124" s="262">
        <v>1</v>
      </c>
      <c r="I124" s="263"/>
      <c r="J124" s="264">
        <f>ROUND(I124*H124,2)</f>
        <v>0</v>
      </c>
      <c r="K124" s="260" t="s">
        <v>141</v>
      </c>
      <c r="L124" s="265"/>
      <c r="M124" s="266" t="s">
        <v>19</v>
      </c>
      <c r="N124" s="267" t="s">
        <v>43</v>
      </c>
      <c r="O124" s="86"/>
      <c r="P124" s="215">
        <f>O124*H124</f>
        <v>0</v>
      </c>
      <c r="Q124" s="215">
        <v>0.0016000000000000001</v>
      </c>
      <c r="R124" s="215">
        <f>Q124*H124</f>
        <v>0.0016000000000000001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318</v>
      </c>
      <c r="AT124" s="217" t="s">
        <v>315</v>
      </c>
      <c r="AU124" s="217" t="s">
        <v>82</v>
      </c>
      <c r="AY124" s="19" t="s">
        <v>134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230</v>
      </c>
      <c r="BM124" s="217" t="s">
        <v>1198</v>
      </c>
    </row>
    <row r="125" s="2" customFormat="1">
      <c r="A125" s="40"/>
      <c r="B125" s="41"/>
      <c r="C125" s="42"/>
      <c r="D125" s="219" t="s">
        <v>144</v>
      </c>
      <c r="E125" s="42"/>
      <c r="F125" s="220" t="s">
        <v>1197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144</v>
      </c>
      <c r="AU125" s="19" t="s">
        <v>82</v>
      </c>
    </row>
    <row r="126" s="2" customFormat="1" ht="16.5" customHeight="1">
      <c r="A126" s="40"/>
      <c r="B126" s="41"/>
      <c r="C126" s="258" t="s">
        <v>230</v>
      </c>
      <c r="D126" s="258" t="s">
        <v>315</v>
      </c>
      <c r="E126" s="259" t="s">
        <v>1199</v>
      </c>
      <c r="F126" s="260" t="s">
        <v>1200</v>
      </c>
      <c r="G126" s="261" t="s">
        <v>140</v>
      </c>
      <c r="H126" s="262">
        <v>1</v>
      </c>
      <c r="I126" s="263"/>
      <c r="J126" s="264">
        <f>ROUND(I126*H126,2)</f>
        <v>0</v>
      </c>
      <c r="K126" s="260" t="s">
        <v>141</v>
      </c>
      <c r="L126" s="265"/>
      <c r="M126" s="266" t="s">
        <v>19</v>
      </c>
      <c r="N126" s="267" t="s">
        <v>43</v>
      </c>
      <c r="O126" s="86"/>
      <c r="P126" s="215">
        <f>O126*H126</f>
        <v>0</v>
      </c>
      <c r="Q126" s="215">
        <v>0.00029999999999999997</v>
      </c>
      <c r="R126" s="215">
        <f>Q126*H126</f>
        <v>0.00029999999999999997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318</v>
      </c>
      <c r="AT126" s="217" t="s">
        <v>315</v>
      </c>
      <c r="AU126" s="217" t="s">
        <v>82</v>
      </c>
      <c r="AY126" s="19" t="s">
        <v>134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230</v>
      </c>
      <c r="BM126" s="217" t="s">
        <v>1201</v>
      </c>
    </row>
    <row r="127" s="2" customFormat="1">
      <c r="A127" s="40"/>
      <c r="B127" s="41"/>
      <c r="C127" s="42"/>
      <c r="D127" s="219" t="s">
        <v>144</v>
      </c>
      <c r="E127" s="42"/>
      <c r="F127" s="220" t="s">
        <v>1200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144</v>
      </c>
      <c r="AU127" s="19" t="s">
        <v>82</v>
      </c>
    </row>
    <row r="128" s="2" customFormat="1" ht="16.5" customHeight="1">
      <c r="A128" s="40"/>
      <c r="B128" s="41"/>
      <c r="C128" s="258" t="s">
        <v>257</v>
      </c>
      <c r="D128" s="258" t="s">
        <v>315</v>
      </c>
      <c r="E128" s="259" t="s">
        <v>1202</v>
      </c>
      <c r="F128" s="260" t="s">
        <v>1203</v>
      </c>
      <c r="G128" s="261" t="s">
        <v>140</v>
      </c>
      <c r="H128" s="262">
        <v>1</v>
      </c>
      <c r="I128" s="263"/>
      <c r="J128" s="264">
        <f>ROUND(I128*H128,2)</f>
        <v>0</v>
      </c>
      <c r="K128" s="260" t="s">
        <v>141</v>
      </c>
      <c r="L128" s="265"/>
      <c r="M128" s="266" t="s">
        <v>19</v>
      </c>
      <c r="N128" s="267" t="s">
        <v>43</v>
      </c>
      <c r="O128" s="86"/>
      <c r="P128" s="215">
        <f>O128*H128</f>
        <v>0</v>
      </c>
      <c r="Q128" s="215">
        <v>0.0011999999999999999</v>
      </c>
      <c r="R128" s="215">
        <f>Q128*H128</f>
        <v>0.0011999999999999999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318</v>
      </c>
      <c r="AT128" s="217" t="s">
        <v>315</v>
      </c>
      <c r="AU128" s="217" t="s">
        <v>82</v>
      </c>
      <c r="AY128" s="19" t="s">
        <v>134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230</v>
      </c>
      <c r="BM128" s="217" t="s">
        <v>1204</v>
      </c>
    </row>
    <row r="129" s="2" customFormat="1">
      <c r="A129" s="40"/>
      <c r="B129" s="41"/>
      <c r="C129" s="42"/>
      <c r="D129" s="219" t="s">
        <v>144</v>
      </c>
      <c r="E129" s="42"/>
      <c r="F129" s="220" t="s">
        <v>1203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144</v>
      </c>
      <c r="AU129" s="19" t="s">
        <v>82</v>
      </c>
    </row>
    <row r="130" s="2" customFormat="1" ht="33" customHeight="1">
      <c r="A130" s="40"/>
      <c r="B130" s="41"/>
      <c r="C130" s="206" t="s">
        <v>263</v>
      </c>
      <c r="D130" s="206" t="s">
        <v>137</v>
      </c>
      <c r="E130" s="207" t="s">
        <v>1205</v>
      </c>
      <c r="F130" s="208" t="s">
        <v>1206</v>
      </c>
      <c r="G130" s="209" t="s">
        <v>245</v>
      </c>
      <c r="H130" s="210">
        <v>12</v>
      </c>
      <c r="I130" s="211"/>
      <c r="J130" s="212">
        <f>ROUND(I130*H130,2)</f>
        <v>0</v>
      </c>
      <c r="K130" s="208" t="s">
        <v>141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230</v>
      </c>
      <c r="AT130" s="217" t="s">
        <v>137</v>
      </c>
      <c r="AU130" s="217" t="s">
        <v>82</v>
      </c>
      <c r="AY130" s="19" t="s">
        <v>134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230</v>
      </c>
      <c r="BM130" s="217" t="s">
        <v>1207</v>
      </c>
    </row>
    <row r="131" s="2" customFormat="1">
      <c r="A131" s="40"/>
      <c r="B131" s="41"/>
      <c r="C131" s="42"/>
      <c r="D131" s="219" t="s">
        <v>144</v>
      </c>
      <c r="E131" s="42"/>
      <c r="F131" s="220" t="s">
        <v>1208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82</v>
      </c>
    </row>
    <row r="132" s="2" customFormat="1">
      <c r="A132" s="40"/>
      <c r="B132" s="41"/>
      <c r="C132" s="42"/>
      <c r="D132" s="224" t="s">
        <v>146</v>
      </c>
      <c r="E132" s="42"/>
      <c r="F132" s="225" t="s">
        <v>1209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146</v>
      </c>
      <c r="AU132" s="19" t="s">
        <v>82</v>
      </c>
    </row>
    <row r="133" s="2" customFormat="1" ht="24.15" customHeight="1">
      <c r="A133" s="40"/>
      <c r="B133" s="41"/>
      <c r="C133" s="258" t="s">
        <v>271</v>
      </c>
      <c r="D133" s="258" t="s">
        <v>315</v>
      </c>
      <c r="E133" s="259" t="s">
        <v>1210</v>
      </c>
      <c r="F133" s="260" t="s">
        <v>1211</v>
      </c>
      <c r="G133" s="261" t="s">
        <v>140</v>
      </c>
      <c r="H133" s="262">
        <v>2</v>
      </c>
      <c r="I133" s="263"/>
      <c r="J133" s="264">
        <f>ROUND(I133*H133,2)</f>
        <v>0</v>
      </c>
      <c r="K133" s="260" t="s">
        <v>141</v>
      </c>
      <c r="L133" s="265"/>
      <c r="M133" s="266" t="s">
        <v>19</v>
      </c>
      <c r="N133" s="267" t="s">
        <v>43</v>
      </c>
      <c r="O133" s="86"/>
      <c r="P133" s="215">
        <f>O133*H133</f>
        <v>0</v>
      </c>
      <c r="Q133" s="215">
        <v>0.0077000000000000002</v>
      </c>
      <c r="R133" s="215">
        <f>Q133*H133</f>
        <v>0.015400000000000001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318</v>
      </c>
      <c r="AT133" s="217" t="s">
        <v>315</v>
      </c>
      <c r="AU133" s="217" t="s">
        <v>82</v>
      </c>
      <c r="AY133" s="19" t="s">
        <v>134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230</v>
      </c>
      <c r="BM133" s="217" t="s">
        <v>1212</v>
      </c>
    </row>
    <row r="134" s="2" customFormat="1">
      <c r="A134" s="40"/>
      <c r="B134" s="41"/>
      <c r="C134" s="42"/>
      <c r="D134" s="219" t="s">
        <v>144</v>
      </c>
      <c r="E134" s="42"/>
      <c r="F134" s="220" t="s">
        <v>1211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144</v>
      </c>
      <c r="AU134" s="19" t="s">
        <v>82</v>
      </c>
    </row>
    <row r="135" s="13" customFormat="1">
      <c r="A135" s="13"/>
      <c r="B135" s="226"/>
      <c r="C135" s="227"/>
      <c r="D135" s="219" t="s">
        <v>154</v>
      </c>
      <c r="E135" s="227"/>
      <c r="F135" s="229" t="s">
        <v>1213</v>
      </c>
      <c r="G135" s="227"/>
      <c r="H135" s="230">
        <v>2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154</v>
      </c>
      <c r="AU135" s="236" t="s">
        <v>82</v>
      </c>
      <c r="AV135" s="13" t="s">
        <v>82</v>
      </c>
      <c r="AW135" s="13" t="s">
        <v>4</v>
      </c>
      <c r="AX135" s="13" t="s">
        <v>80</v>
      </c>
      <c r="AY135" s="236" t="s">
        <v>134</v>
      </c>
    </row>
    <row r="136" s="2" customFormat="1" ht="33" customHeight="1">
      <c r="A136" s="40"/>
      <c r="B136" s="41"/>
      <c r="C136" s="206" t="s">
        <v>279</v>
      </c>
      <c r="D136" s="206" t="s">
        <v>137</v>
      </c>
      <c r="E136" s="207" t="s">
        <v>1214</v>
      </c>
      <c r="F136" s="208" t="s">
        <v>1215</v>
      </c>
      <c r="G136" s="209" t="s">
        <v>245</v>
      </c>
      <c r="H136" s="210">
        <v>4</v>
      </c>
      <c r="I136" s="211"/>
      <c r="J136" s="212">
        <f>ROUND(I136*H136,2)</f>
        <v>0</v>
      </c>
      <c r="K136" s="208" t="s">
        <v>141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230</v>
      </c>
      <c r="AT136" s="217" t="s">
        <v>137</v>
      </c>
      <c r="AU136" s="217" t="s">
        <v>82</v>
      </c>
      <c r="AY136" s="19" t="s">
        <v>134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230</v>
      </c>
      <c r="BM136" s="217" t="s">
        <v>1216</v>
      </c>
    </row>
    <row r="137" s="2" customFormat="1">
      <c r="A137" s="40"/>
      <c r="B137" s="41"/>
      <c r="C137" s="42"/>
      <c r="D137" s="219" t="s">
        <v>144</v>
      </c>
      <c r="E137" s="42"/>
      <c r="F137" s="220" t="s">
        <v>1217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144</v>
      </c>
      <c r="AU137" s="19" t="s">
        <v>82</v>
      </c>
    </row>
    <row r="138" s="2" customFormat="1">
      <c r="A138" s="40"/>
      <c r="B138" s="41"/>
      <c r="C138" s="42"/>
      <c r="D138" s="224" t="s">
        <v>146</v>
      </c>
      <c r="E138" s="42"/>
      <c r="F138" s="225" t="s">
        <v>1218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146</v>
      </c>
      <c r="AU138" s="19" t="s">
        <v>82</v>
      </c>
    </row>
    <row r="139" s="2" customFormat="1" ht="24.15" customHeight="1">
      <c r="A139" s="40"/>
      <c r="B139" s="41"/>
      <c r="C139" s="258" t="s">
        <v>7</v>
      </c>
      <c r="D139" s="258" t="s">
        <v>315</v>
      </c>
      <c r="E139" s="259" t="s">
        <v>1219</v>
      </c>
      <c r="F139" s="260" t="s">
        <v>1220</v>
      </c>
      <c r="G139" s="261" t="s">
        <v>140</v>
      </c>
      <c r="H139" s="262">
        <v>1</v>
      </c>
      <c r="I139" s="263"/>
      <c r="J139" s="264">
        <f>ROUND(I139*H139,2)</f>
        <v>0</v>
      </c>
      <c r="K139" s="260" t="s">
        <v>141</v>
      </c>
      <c r="L139" s="265"/>
      <c r="M139" s="266" t="s">
        <v>19</v>
      </c>
      <c r="N139" s="267" t="s">
        <v>43</v>
      </c>
      <c r="O139" s="86"/>
      <c r="P139" s="215">
        <f>O139*H139</f>
        <v>0</v>
      </c>
      <c r="Q139" s="215">
        <v>0.0155</v>
      </c>
      <c r="R139" s="215">
        <f>Q139*H139</f>
        <v>0.0155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318</v>
      </c>
      <c r="AT139" s="217" t="s">
        <v>315</v>
      </c>
      <c r="AU139" s="217" t="s">
        <v>82</v>
      </c>
      <c r="AY139" s="19" t="s">
        <v>134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230</v>
      </c>
      <c r="BM139" s="217" t="s">
        <v>1221</v>
      </c>
    </row>
    <row r="140" s="2" customFormat="1">
      <c r="A140" s="40"/>
      <c r="B140" s="41"/>
      <c r="C140" s="42"/>
      <c r="D140" s="219" t="s">
        <v>144</v>
      </c>
      <c r="E140" s="42"/>
      <c r="F140" s="220" t="s">
        <v>1220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144</v>
      </c>
      <c r="AU140" s="19" t="s">
        <v>82</v>
      </c>
    </row>
    <row r="141" s="13" customFormat="1">
      <c r="A141" s="13"/>
      <c r="B141" s="226"/>
      <c r="C141" s="227"/>
      <c r="D141" s="219" t="s">
        <v>154</v>
      </c>
      <c r="E141" s="227"/>
      <c r="F141" s="229" t="s">
        <v>1222</v>
      </c>
      <c r="G141" s="227"/>
      <c r="H141" s="230">
        <v>1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154</v>
      </c>
      <c r="AU141" s="236" t="s">
        <v>82</v>
      </c>
      <c r="AV141" s="13" t="s">
        <v>82</v>
      </c>
      <c r="AW141" s="13" t="s">
        <v>4</v>
      </c>
      <c r="AX141" s="13" t="s">
        <v>80</v>
      </c>
      <c r="AY141" s="236" t="s">
        <v>134</v>
      </c>
    </row>
    <row r="142" s="2" customFormat="1" ht="37.8" customHeight="1">
      <c r="A142" s="40"/>
      <c r="B142" s="41"/>
      <c r="C142" s="206" t="s">
        <v>292</v>
      </c>
      <c r="D142" s="206" t="s">
        <v>137</v>
      </c>
      <c r="E142" s="207" t="s">
        <v>1223</v>
      </c>
      <c r="F142" s="208" t="s">
        <v>1224</v>
      </c>
      <c r="G142" s="209" t="s">
        <v>245</v>
      </c>
      <c r="H142" s="210">
        <v>6</v>
      </c>
      <c r="I142" s="211"/>
      <c r="J142" s="212">
        <f>ROUND(I142*H142,2)</f>
        <v>0</v>
      </c>
      <c r="K142" s="208" t="s">
        <v>141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0.00156</v>
      </c>
      <c r="R142" s="215">
        <f>Q142*H142</f>
        <v>0.0093600000000000003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230</v>
      </c>
      <c r="AT142" s="217" t="s">
        <v>137</v>
      </c>
      <c r="AU142" s="217" t="s">
        <v>82</v>
      </c>
      <c r="AY142" s="19" t="s">
        <v>134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230</v>
      </c>
      <c r="BM142" s="217" t="s">
        <v>1225</v>
      </c>
    </row>
    <row r="143" s="2" customFormat="1">
      <c r="A143" s="40"/>
      <c r="B143" s="41"/>
      <c r="C143" s="42"/>
      <c r="D143" s="219" t="s">
        <v>144</v>
      </c>
      <c r="E143" s="42"/>
      <c r="F143" s="220" t="s">
        <v>1226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144</v>
      </c>
      <c r="AU143" s="19" t="s">
        <v>82</v>
      </c>
    </row>
    <row r="144" s="2" customFormat="1">
      <c r="A144" s="40"/>
      <c r="B144" s="41"/>
      <c r="C144" s="42"/>
      <c r="D144" s="224" t="s">
        <v>146</v>
      </c>
      <c r="E144" s="42"/>
      <c r="F144" s="225" t="s">
        <v>1227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146</v>
      </c>
      <c r="AU144" s="19" t="s">
        <v>82</v>
      </c>
    </row>
    <row r="145" s="2" customFormat="1" ht="33" customHeight="1">
      <c r="A145" s="40"/>
      <c r="B145" s="41"/>
      <c r="C145" s="206" t="s">
        <v>299</v>
      </c>
      <c r="D145" s="206" t="s">
        <v>137</v>
      </c>
      <c r="E145" s="207" t="s">
        <v>1228</v>
      </c>
      <c r="F145" s="208" t="s">
        <v>1229</v>
      </c>
      <c r="G145" s="209" t="s">
        <v>245</v>
      </c>
      <c r="H145" s="210">
        <v>25</v>
      </c>
      <c r="I145" s="211"/>
      <c r="J145" s="212">
        <f>ROUND(I145*H145,2)</f>
        <v>0</v>
      </c>
      <c r="K145" s="208" t="s">
        <v>141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0.00083000000000000001</v>
      </c>
      <c r="R145" s="215">
        <f>Q145*H145</f>
        <v>0.020750000000000001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230</v>
      </c>
      <c r="AT145" s="217" t="s">
        <v>137</v>
      </c>
      <c r="AU145" s="217" t="s">
        <v>82</v>
      </c>
      <c r="AY145" s="19" t="s">
        <v>134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230</v>
      </c>
      <c r="BM145" s="217" t="s">
        <v>1230</v>
      </c>
    </row>
    <row r="146" s="2" customFormat="1">
      <c r="A146" s="40"/>
      <c r="B146" s="41"/>
      <c r="C146" s="42"/>
      <c r="D146" s="219" t="s">
        <v>144</v>
      </c>
      <c r="E146" s="42"/>
      <c r="F146" s="220" t="s">
        <v>1231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144</v>
      </c>
      <c r="AU146" s="19" t="s">
        <v>82</v>
      </c>
    </row>
    <row r="147" s="2" customFormat="1">
      <c r="A147" s="40"/>
      <c r="B147" s="41"/>
      <c r="C147" s="42"/>
      <c r="D147" s="224" t="s">
        <v>146</v>
      </c>
      <c r="E147" s="42"/>
      <c r="F147" s="225" t="s">
        <v>1232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146</v>
      </c>
      <c r="AU147" s="19" t="s">
        <v>82</v>
      </c>
    </row>
    <row r="148" s="2" customFormat="1" ht="37.8" customHeight="1">
      <c r="A148" s="40"/>
      <c r="B148" s="41"/>
      <c r="C148" s="206" t="s">
        <v>306</v>
      </c>
      <c r="D148" s="206" t="s">
        <v>137</v>
      </c>
      <c r="E148" s="207" t="s">
        <v>1233</v>
      </c>
      <c r="F148" s="208" t="s">
        <v>1234</v>
      </c>
      <c r="G148" s="209" t="s">
        <v>140</v>
      </c>
      <c r="H148" s="210">
        <v>1</v>
      </c>
      <c r="I148" s="211"/>
      <c r="J148" s="212">
        <f>ROUND(I148*H148,2)</f>
        <v>0</v>
      </c>
      <c r="K148" s="208" t="s">
        <v>141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230</v>
      </c>
      <c r="AT148" s="217" t="s">
        <v>137</v>
      </c>
      <c r="AU148" s="217" t="s">
        <v>82</v>
      </c>
      <c r="AY148" s="19" t="s">
        <v>134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230</v>
      </c>
      <c r="BM148" s="217" t="s">
        <v>1235</v>
      </c>
    </row>
    <row r="149" s="2" customFormat="1">
      <c r="A149" s="40"/>
      <c r="B149" s="41"/>
      <c r="C149" s="42"/>
      <c r="D149" s="219" t="s">
        <v>144</v>
      </c>
      <c r="E149" s="42"/>
      <c r="F149" s="220" t="s">
        <v>1236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144</v>
      </c>
      <c r="AU149" s="19" t="s">
        <v>82</v>
      </c>
    </row>
    <row r="150" s="2" customFormat="1">
      <c r="A150" s="40"/>
      <c r="B150" s="41"/>
      <c r="C150" s="42"/>
      <c r="D150" s="224" t="s">
        <v>146</v>
      </c>
      <c r="E150" s="42"/>
      <c r="F150" s="225" t="s">
        <v>1237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146</v>
      </c>
      <c r="AU150" s="19" t="s">
        <v>82</v>
      </c>
    </row>
    <row r="151" s="2" customFormat="1" ht="37.8" customHeight="1">
      <c r="A151" s="40"/>
      <c r="B151" s="41"/>
      <c r="C151" s="258" t="s">
        <v>314</v>
      </c>
      <c r="D151" s="258" t="s">
        <v>315</v>
      </c>
      <c r="E151" s="259" t="s">
        <v>1238</v>
      </c>
      <c r="F151" s="260" t="s">
        <v>1239</v>
      </c>
      <c r="G151" s="261" t="s">
        <v>140</v>
      </c>
      <c r="H151" s="262">
        <v>1</v>
      </c>
      <c r="I151" s="263"/>
      <c r="J151" s="264">
        <f>ROUND(I151*H151,2)</f>
        <v>0</v>
      </c>
      <c r="K151" s="260" t="s">
        <v>141</v>
      </c>
      <c r="L151" s="265"/>
      <c r="M151" s="266" t="s">
        <v>19</v>
      </c>
      <c r="N151" s="267" t="s">
        <v>43</v>
      </c>
      <c r="O151" s="86"/>
      <c r="P151" s="215">
        <f>O151*H151</f>
        <v>0</v>
      </c>
      <c r="Q151" s="215">
        <v>0.187</v>
      </c>
      <c r="R151" s="215">
        <f>Q151*H151</f>
        <v>0.187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318</v>
      </c>
      <c r="AT151" s="217" t="s">
        <v>315</v>
      </c>
      <c r="AU151" s="217" t="s">
        <v>82</v>
      </c>
      <c r="AY151" s="19" t="s">
        <v>134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230</v>
      </c>
      <c r="BM151" s="217" t="s">
        <v>1240</v>
      </c>
    </row>
    <row r="152" s="2" customFormat="1">
      <c r="A152" s="40"/>
      <c r="B152" s="41"/>
      <c r="C152" s="42"/>
      <c r="D152" s="219" t="s">
        <v>144</v>
      </c>
      <c r="E152" s="42"/>
      <c r="F152" s="220" t="s">
        <v>1239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144</v>
      </c>
      <c r="AU152" s="19" t="s">
        <v>82</v>
      </c>
    </row>
    <row r="153" s="2" customFormat="1" ht="24.15" customHeight="1">
      <c r="A153" s="40"/>
      <c r="B153" s="41"/>
      <c r="C153" s="206" t="s">
        <v>322</v>
      </c>
      <c r="D153" s="206" t="s">
        <v>137</v>
      </c>
      <c r="E153" s="207" t="s">
        <v>1241</v>
      </c>
      <c r="F153" s="208" t="s">
        <v>1242</v>
      </c>
      <c r="G153" s="209" t="s">
        <v>140</v>
      </c>
      <c r="H153" s="210">
        <v>6</v>
      </c>
      <c r="I153" s="211"/>
      <c r="J153" s="212">
        <f>ROUND(I153*H153,2)</f>
        <v>0</v>
      </c>
      <c r="K153" s="208" t="s">
        <v>141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230</v>
      </c>
      <c r="AT153" s="217" t="s">
        <v>137</v>
      </c>
      <c r="AU153" s="217" t="s">
        <v>82</v>
      </c>
      <c r="AY153" s="19" t="s">
        <v>134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230</v>
      </c>
      <c r="BM153" s="217" t="s">
        <v>1243</v>
      </c>
    </row>
    <row r="154" s="2" customFormat="1">
      <c r="A154" s="40"/>
      <c r="B154" s="41"/>
      <c r="C154" s="42"/>
      <c r="D154" s="219" t="s">
        <v>144</v>
      </c>
      <c r="E154" s="42"/>
      <c r="F154" s="220" t="s">
        <v>1244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144</v>
      </c>
      <c r="AU154" s="19" t="s">
        <v>82</v>
      </c>
    </row>
    <row r="155" s="2" customFormat="1">
      <c r="A155" s="40"/>
      <c r="B155" s="41"/>
      <c r="C155" s="42"/>
      <c r="D155" s="224" t="s">
        <v>146</v>
      </c>
      <c r="E155" s="42"/>
      <c r="F155" s="225" t="s">
        <v>1245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146</v>
      </c>
      <c r="AU155" s="19" t="s">
        <v>82</v>
      </c>
    </row>
    <row r="156" s="2" customFormat="1" ht="16.5" customHeight="1">
      <c r="A156" s="40"/>
      <c r="B156" s="41"/>
      <c r="C156" s="206" t="s">
        <v>328</v>
      </c>
      <c r="D156" s="206" t="s">
        <v>137</v>
      </c>
      <c r="E156" s="207" t="s">
        <v>1246</v>
      </c>
      <c r="F156" s="208" t="s">
        <v>1247</v>
      </c>
      <c r="G156" s="209" t="s">
        <v>920</v>
      </c>
      <c r="H156" s="210">
        <v>4</v>
      </c>
      <c r="I156" s="211"/>
      <c r="J156" s="212">
        <f>ROUND(I156*H156,2)</f>
        <v>0</v>
      </c>
      <c r="K156" s="208" t="s">
        <v>141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230</v>
      </c>
      <c r="AT156" s="217" t="s">
        <v>137</v>
      </c>
      <c r="AU156" s="217" t="s">
        <v>82</v>
      </c>
      <c r="AY156" s="19" t="s">
        <v>134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230</v>
      </c>
      <c r="BM156" s="217" t="s">
        <v>1248</v>
      </c>
    </row>
    <row r="157" s="2" customFormat="1">
      <c r="A157" s="40"/>
      <c r="B157" s="41"/>
      <c r="C157" s="42"/>
      <c r="D157" s="219" t="s">
        <v>144</v>
      </c>
      <c r="E157" s="42"/>
      <c r="F157" s="220" t="s">
        <v>1249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144</v>
      </c>
      <c r="AU157" s="19" t="s">
        <v>82</v>
      </c>
    </row>
    <row r="158" s="2" customFormat="1">
      <c r="A158" s="40"/>
      <c r="B158" s="41"/>
      <c r="C158" s="42"/>
      <c r="D158" s="224" t="s">
        <v>146</v>
      </c>
      <c r="E158" s="42"/>
      <c r="F158" s="225" t="s">
        <v>1250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146</v>
      </c>
      <c r="AU158" s="19" t="s">
        <v>82</v>
      </c>
    </row>
    <row r="159" s="2" customFormat="1" ht="24.15" customHeight="1">
      <c r="A159" s="40"/>
      <c r="B159" s="41"/>
      <c r="C159" s="206" t="s">
        <v>336</v>
      </c>
      <c r="D159" s="206" t="s">
        <v>137</v>
      </c>
      <c r="E159" s="207" t="s">
        <v>1251</v>
      </c>
      <c r="F159" s="208" t="s">
        <v>1252</v>
      </c>
      <c r="G159" s="209" t="s">
        <v>339</v>
      </c>
      <c r="H159" s="268"/>
      <c r="I159" s="211"/>
      <c r="J159" s="212">
        <f>ROUND(I159*H159,2)</f>
        <v>0</v>
      </c>
      <c r="K159" s="208" t="s">
        <v>141</v>
      </c>
      <c r="L159" s="46"/>
      <c r="M159" s="213" t="s">
        <v>19</v>
      </c>
      <c r="N159" s="214" t="s">
        <v>43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230</v>
      </c>
      <c r="AT159" s="217" t="s">
        <v>137</v>
      </c>
      <c r="AU159" s="217" t="s">
        <v>82</v>
      </c>
      <c r="AY159" s="19" t="s">
        <v>134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80</v>
      </c>
      <c r="BK159" s="218">
        <f>ROUND(I159*H159,2)</f>
        <v>0</v>
      </c>
      <c r="BL159" s="19" t="s">
        <v>230</v>
      </c>
      <c r="BM159" s="217" t="s">
        <v>1253</v>
      </c>
    </row>
    <row r="160" s="2" customFormat="1">
      <c r="A160" s="40"/>
      <c r="B160" s="41"/>
      <c r="C160" s="42"/>
      <c r="D160" s="219" t="s">
        <v>144</v>
      </c>
      <c r="E160" s="42"/>
      <c r="F160" s="220" t="s">
        <v>1254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144</v>
      </c>
      <c r="AU160" s="19" t="s">
        <v>82</v>
      </c>
    </row>
    <row r="161" s="2" customFormat="1">
      <c r="A161" s="40"/>
      <c r="B161" s="41"/>
      <c r="C161" s="42"/>
      <c r="D161" s="224" t="s">
        <v>146</v>
      </c>
      <c r="E161" s="42"/>
      <c r="F161" s="225" t="s">
        <v>1255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146</v>
      </c>
      <c r="AU161" s="19" t="s">
        <v>82</v>
      </c>
    </row>
    <row r="162" s="12" customFormat="1" ht="25.92" customHeight="1">
      <c r="A162" s="12"/>
      <c r="B162" s="190"/>
      <c r="C162" s="191"/>
      <c r="D162" s="192" t="s">
        <v>71</v>
      </c>
      <c r="E162" s="193" t="s">
        <v>916</v>
      </c>
      <c r="F162" s="193" t="s">
        <v>917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SUM(P163:P167)</f>
        <v>0</v>
      </c>
      <c r="Q162" s="198"/>
      <c r="R162" s="199">
        <f>SUM(R163:R167)</f>
        <v>0</v>
      </c>
      <c r="S162" s="198"/>
      <c r="T162" s="200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142</v>
      </c>
      <c r="AT162" s="202" t="s">
        <v>71</v>
      </c>
      <c r="AU162" s="202" t="s">
        <v>72</v>
      </c>
      <c r="AY162" s="201" t="s">
        <v>134</v>
      </c>
      <c r="BK162" s="203">
        <f>SUM(BK163:BK167)</f>
        <v>0</v>
      </c>
    </row>
    <row r="163" s="2" customFormat="1" ht="24.15" customHeight="1">
      <c r="A163" s="40"/>
      <c r="B163" s="41"/>
      <c r="C163" s="206" t="s">
        <v>345</v>
      </c>
      <c r="D163" s="206" t="s">
        <v>137</v>
      </c>
      <c r="E163" s="207" t="s">
        <v>1256</v>
      </c>
      <c r="F163" s="208" t="s">
        <v>1257</v>
      </c>
      <c r="G163" s="209" t="s">
        <v>920</v>
      </c>
      <c r="H163" s="210">
        <v>8</v>
      </c>
      <c r="I163" s="211"/>
      <c r="J163" s="212">
        <f>ROUND(I163*H163,2)</f>
        <v>0</v>
      </c>
      <c r="K163" s="208" t="s">
        <v>1258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921</v>
      </c>
      <c r="AT163" s="217" t="s">
        <v>137</v>
      </c>
      <c r="AU163" s="217" t="s">
        <v>80</v>
      </c>
      <c r="AY163" s="19" t="s">
        <v>134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921</v>
      </c>
      <c r="BM163" s="217" t="s">
        <v>1259</v>
      </c>
    </row>
    <row r="164" s="2" customFormat="1">
      <c r="A164" s="40"/>
      <c r="B164" s="41"/>
      <c r="C164" s="42"/>
      <c r="D164" s="219" t="s">
        <v>144</v>
      </c>
      <c r="E164" s="42"/>
      <c r="F164" s="220" t="s">
        <v>1260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144</v>
      </c>
      <c r="AU164" s="19" t="s">
        <v>80</v>
      </c>
    </row>
    <row r="165" s="2" customFormat="1">
      <c r="A165" s="40"/>
      <c r="B165" s="41"/>
      <c r="C165" s="42"/>
      <c r="D165" s="224" t="s">
        <v>146</v>
      </c>
      <c r="E165" s="42"/>
      <c r="F165" s="225" t="s">
        <v>1261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146</v>
      </c>
      <c r="AU165" s="19" t="s">
        <v>80</v>
      </c>
    </row>
    <row r="166" s="15" customFormat="1">
      <c r="A166" s="15"/>
      <c r="B166" s="248"/>
      <c r="C166" s="249"/>
      <c r="D166" s="219" t="s">
        <v>154</v>
      </c>
      <c r="E166" s="250" t="s">
        <v>19</v>
      </c>
      <c r="F166" s="251" t="s">
        <v>1262</v>
      </c>
      <c r="G166" s="249"/>
      <c r="H166" s="250" t="s">
        <v>19</v>
      </c>
      <c r="I166" s="252"/>
      <c r="J166" s="249"/>
      <c r="K166" s="249"/>
      <c r="L166" s="253"/>
      <c r="M166" s="254"/>
      <c r="N166" s="255"/>
      <c r="O166" s="255"/>
      <c r="P166" s="255"/>
      <c r="Q166" s="255"/>
      <c r="R166" s="255"/>
      <c r="S166" s="255"/>
      <c r="T166" s="25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7" t="s">
        <v>154</v>
      </c>
      <c r="AU166" s="257" t="s">
        <v>80</v>
      </c>
      <c r="AV166" s="15" t="s">
        <v>80</v>
      </c>
      <c r="AW166" s="15" t="s">
        <v>33</v>
      </c>
      <c r="AX166" s="15" t="s">
        <v>72</v>
      </c>
      <c r="AY166" s="257" t="s">
        <v>134</v>
      </c>
    </row>
    <row r="167" s="13" customFormat="1">
      <c r="A167" s="13"/>
      <c r="B167" s="226"/>
      <c r="C167" s="227"/>
      <c r="D167" s="219" t="s">
        <v>154</v>
      </c>
      <c r="E167" s="228" t="s">
        <v>19</v>
      </c>
      <c r="F167" s="229" t="s">
        <v>192</v>
      </c>
      <c r="G167" s="227"/>
      <c r="H167" s="230">
        <v>8</v>
      </c>
      <c r="I167" s="231"/>
      <c r="J167" s="227"/>
      <c r="K167" s="227"/>
      <c r="L167" s="232"/>
      <c r="M167" s="273"/>
      <c r="N167" s="274"/>
      <c r="O167" s="274"/>
      <c r="P167" s="274"/>
      <c r="Q167" s="274"/>
      <c r="R167" s="274"/>
      <c r="S167" s="274"/>
      <c r="T167" s="27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154</v>
      </c>
      <c r="AU167" s="236" t="s">
        <v>80</v>
      </c>
      <c r="AV167" s="13" t="s">
        <v>82</v>
      </c>
      <c r="AW167" s="13" t="s">
        <v>33</v>
      </c>
      <c r="AX167" s="13" t="s">
        <v>80</v>
      </c>
      <c r="AY167" s="236" t="s">
        <v>134</v>
      </c>
    </row>
    <row r="168" s="2" customFormat="1" ht="6.96" customHeight="1">
      <c r="A168" s="40"/>
      <c r="B168" s="61"/>
      <c r="C168" s="62"/>
      <c r="D168" s="62"/>
      <c r="E168" s="62"/>
      <c r="F168" s="62"/>
      <c r="G168" s="62"/>
      <c r="H168" s="62"/>
      <c r="I168" s="62"/>
      <c r="J168" s="62"/>
      <c r="K168" s="62"/>
      <c r="L168" s="46"/>
      <c r="M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</row>
  </sheetData>
  <sheetProtection sheet="1" autoFilter="0" formatColumns="0" formatRows="0" objects="1" scenarios="1" spinCount="100000" saltValue="jqpgfIQc6KBUS5Pt5yatJxuEUU6iyRwD9z4Qnlt9eZdYYVOsv1A1cLTU6sm0j7EXRUvsj+yemLeB3OdzpnVsWw==" hashValue="WsuyblyjucsI1AS4mzxOHK1uMrx+B8tbIsO0acgh/NPYmUUcGrc0Fjq+AW6pyd+aORrbXgBVfU9p7Wuue85evA==" algorithmName="SHA-512" password="CC35"/>
  <autoFilter ref="C82:K16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2/713411141"/>
    <hyperlink ref="F93" r:id="rId2" display="https://podminky.urs.cz/item/CS_URS_2025_02/998713311"/>
    <hyperlink ref="F97" r:id="rId3" display="https://podminky.urs.cz/item/CS_URS_2025_02/751322141"/>
    <hyperlink ref="F104" r:id="rId4" display="https://podminky.urs.cz/item/CS_URS_2025_02/751398042"/>
    <hyperlink ref="F109" r:id="rId5" display="https://podminky.urs.cz/item/CS_URS_2025_02/751510013"/>
    <hyperlink ref="F112" r:id="rId6" display="https://podminky.urs.cz/item/CS_URS_2025_02/751510042"/>
    <hyperlink ref="F115" r:id="rId7" display="https://podminky.urs.cz/item/CS_URS_2025_02/751510043"/>
    <hyperlink ref="F118" r:id="rId8" display="https://podminky.urs.cz/item/CS_URS_2025_02/751514664"/>
    <hyperlink ref="F123" r:id="rId9" display="https://podminky.urs.cz/item/CS_URS_2025_02/751514763"/>
    <hyperlink ref="F132" r:id="rId10" display="https://podminky.urs.cz/item/CS_URS_2025_02/751537012"/>
    <hyperlink ref="F138" r:id="rId11" display="https://podminky.urs.cz/item/CS_URS_2025_02/751537013"/>
    <hyperlink ref="F144" r:id="rId12" display="https://podminky.urs.cz/item/CS_URS_2025_02/751571034"/>
    <hyperlink ref="F147" r:id="rId13" display="https://podminky.urs.cz/item/CS_URS_2025_02/751572033"/>
    <hyperlink ref="F150" r:id="rId14" display="https://podminky.urs.cz/item/CS_URS_2025_02/751611121"/>
    <hyperlink ref="F155" r:id="rId15" display="https://podminky.urs.cz/item/CS_URS_2025_02/751691111"/>
    <hyperlink ref="F158" r:id="rId16" display="https://podminky.urs.cz/item/CS_URS_2025_02/751991902"/>
    <hyperlink ref="F161" r:id="rId17" display="https://podminky.urs.cz/item/CS_URS_2025_02/998751311"/>
    <hyperlink ref="F165" r:id="rId18" display="https://podminky.urs.cz/item/CS_URS_2024_01/HZS3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1.NP administr. přístavby - 5.etapa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1263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ROUND((SUM(BE87:BE295)),  2)</f>
        <v>0</v>
      </c>
      <c r="G33" s="40"/>
      <c r="H33" s="40"/>
      <c r="I33" s="150">
        <v>0.20999999999999999</v>
      </c>
      <c r="J33" s="149">
        <f>ROUND(((SUM(BE87:BE295))*I33),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ROUND((SUM(BF87:BF295)),  2)</f>
        <v>0</v>
      </c>
      <c r="G34" s="40"/>
      <c r="H34" s="40"/>
      <c r="I34" s="150">
        <v>0.12</v>
      </c>
      <c r="J34" s="149">
        <f>ROUND(((SUM(BF87:BF295))*I34),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ROUND((SUM(BG87:BG295)),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ROUND((SUM(BH87:BH295)),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ROUND((SUM(BI87:BI295)),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1.NP administr. přístavby - 5.etapa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14. 9. 2025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109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111</v>
      </c>
      <c r="E62" s="170"/>
      <c r="F62" s="170"/>
      <c r="G62" s="170"/>
      <c r="H62" s="170"/>
      <c r="I62" s="170"/>
      <c r="J62" s="171">
        <f>J111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1264</v>
      </c>
      <c r="E63" s="176"/>
      <c r="F63" s="176"/>
      <c r="G63" s="176"/>
      <c r="H63" s="176"/>
      <c r="I63" s="176"/>
      <c r="J63" s="177">
        <f>J112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1265</v>
      </c>
      <c r="E64" s="176"/>
      <c r="F64" s="176"/>
      <c r="G64" s="176"/>
      <c r="H64" s="176"/>
      <c r="I64" s="176"/>
      <c r="J64" s="177">
        <f>J224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1266</v>
      </c>
      <c r="E65" s="170"/>
      <c r="F65" s="170"/>
      <c r="G65" s="170"/>
      <c r="H65" s="170"/>
      <c r="I65" s="170"/>
      <c r="J65" s="171">
        <f>J265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1267</v>
      </c>
      <c r="E66" s="176"/>
      <c r="F66" s="176"/>
      <c r="G66" s="176"/>
      <c r="H66" s="176"/>
      <c r="I66" s="176"/>
      <c r="J66" s="177">
        <f>J266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698</v>
      </c>
      <c r="E67" s="170"/>
      <c r="F67" s="170"/>
      <c r="G67" s="170"/>
      <c r="H67" s="170"/>
      <c r="I67" s="170"/>
      <c r="J67" s="171">
        <f>J285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Dopravní podnik Karlovy Vary, Sportovní 656/1 - stavební úpravy kanceláří v 1.NP administr. přístavby - 5.etapa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99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05 - Elektroinstalace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Sportovní 656/1, Karlovy Vary</v>
      </c>
      <c r="G81" s="42"/>
      <c r="H81" s="42"/>
      <c r="I81" s="34" t="s">
        <v>23</v>
      </c>
      <c r="J81" s="74" t="str">
        <f>IF(J12="","",J12)</f>
        <v>14. 9. 2025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Dopravní podnik Karlovy Vary, a.s.</v>
      </c>
      <c r="G83" s="42"/>
      <c r="H83" s="42"/>
      <c r="I83" s="34" t="s">
        <v>31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Bc. Martin Frous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120</v>
      </c>
      <c r="D86" s="182" t="s">
        <v>57</v>
      </c>
      <c r="E86" s="182" t="s">
        <v>53</v>
      </c>
      <c r="F86" s="182" t="s">
        <v>54</v>
      </c>
      <c r="G86" s="182" t="s">
        <v>121</v>
      </c>
      <c r="H86" s="182" t="s">
        <v>122</v>
      </c>
      <c r="I86" s="182" t="s">
        <v>123</v>
      </c>
      <c r="J86" s="182" t="s">
        <v>103</v>
      </c>
      <c r="K86" s="183" t="s">
        <v>124</v>
      </c>
      <c r="L86" s="184"/>
      <c r="M86" s="94" t="s">
        <v>19</v>
      </c>
      <c r="N86" s="95" t="s">
        <v>42</v>
      </c>
      <c r="O86" s="95" t="s">
        <v>125</v>
      </c>
      <c r="P86" s="95" t="s">
        <v>126</v>
      </c>
      <c r="Q86" s="95" t="s">
        <v>127</v>
      </c>
      <c r="R86" s="95" t="s">
        <v>128</v>
      </c>
      <c r="S86" s="95" t="s">
        <v>129</v>
      </c>
      <c r="T86" s="96" t="s">
        <v>130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131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P88+P111+P265+P285</f>
        <v>0</v>
      </c>
      <c r="Q87" s="98"/>
      <c r="R87" s="187">
        <f>R88+R111+R265+R285</f>
        <v>0.15593999999999997</v>
      </c>
      <c r="S87" s="98"/>
      <c r="T87" s="188">
        <f>T88+T111+T265+T285</f>
        <v>0.40210000000000001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104</v>
      </c>
      <c r="BK87" s="189">
        <f>BK88+BK111+BK265+BK285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132</v>
      </c>
      <c r="F88" s="193" t="s">
        <v>133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134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183</v>
      </c>
      <c r="F89" s="204" t="s">
        <v>184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SUM(P90:P110)</f>
        <v>0</v>
      </c>
      <c r="Q89" s="198"/>
      <c r="R89" s="199">
        <f>SUM(R90:R110)</f>
        <v>0</v>
      </c>
      <c r="S89" s="198"/>
      <c r="T89" s="200">
        <f>SUM(T90:T110)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134</v>
      </c>
      <c r="BK89" s="203">
        <f>SUM(BK90:BK110)</f>
        <v>0</v>
      </c>
    </row>
    <row r="90" s="2" customFormat="1" ht="24.15" customHeight="1">
      <c r="A90" s="40"/>
      <c r="B90" s="41"/>
      <c r="C90" s="206" t="s">
        <v>80</v>
      </c>
      <c r="D90" s="206" t="s">
        <v>137</v>
      </c>
      <c r="E90" s="207" t="s">
        <v>186</v>
      </c>
      <c r="F90" s="208" t="s">
        <v>187</v>
      </c>
      <c r="G90" s="209" t="s">
        <v>188</v>
      </c>
      <c r="H90" s="210">
        <v>0.40200000000000002</v>
      </c>
      <c r="I90" s="211"/>
      <c r="J90" s="212">
        <f>ROUND(I90*H90,2)</f>
        <v>0</v>
      </c>
      <c r="K90" s="208" t="s">
        <v>141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142</v>
      </c>
      <c r="AT90" s="217" t="s">
        <v>137</v>
      </c>
      <c r="AU90" s="217" t="s">
        <v>82</v>
      </c>
      <c r="AY90" s="19" t="s">
        <v>134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142</v>
      </c>
      <c r="BM90" s="217" t="s">
        <v>1268</v>
      </c>
    </row>
    <row r="91" s="2" customFormat="1">
      <c r="A91" s="40"/>
      <c r="B91" s="41"/>
      <c r="C91" s="42"/>
      <c r="D91" s="219" t="s">
        <v>144</v>
      </c>
      <c r="E91" s="42"/>
      <c r="F91" s="220" t="s">
        <v>190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144</v>
      </c>
      <c r="AU91" s="19" t="s">
        <v>82</v>
      </c>
    </row>
    <row r="92" s="2" customFormat="1">
      <c r="A92" s="40"/>
      <c r="B92" s="41"/>
      <c r="C92" s="42"/>
      <c r="D92" s="224" t="s">
        <v>146</v>
      </c>
      <c r="E92" s="42"/>
      <c r="F92" s="225" t="s">
        <v>191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146</v>
      </c>
      <c r="AU92" s="19" t="s">
        <v>82</v>
      </c>
    </row>
    <row r="93" s="2" customFormat="1" ht="33" customHeight="1">
      <c r="A93" s="40"/>
      <c r="B93" s="41"/>
      <c r="C93" s="206" t="s">
        <v>82</v>
      </c>
      <c r="D93" s="206" t="s">
        <v>137</v>
      </c>
      <c r="E93" s="207" t="s">
        <v>1269</v>
      </c>
      <c r="F93" s="208" t="s">
        <v>1270</v>
      </c>
      <c r="G93" s="209" t="s">
        <v>188</v>
      </c>
      <c r="H93" s="210">
        <v>0.80400000000000005</v>
      </c>
      <c r="I93" s="211"/>
      <c r="J93" s="212">
        <f>ROUND(I93*H93,2)</f>
        <v>0</v>
      </c>
      <c r="K93" s="208" t="s">
        <v>141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142</v>
      </c>
      <c r="AT93" s="217" t="s">
        <v>137</v>
      </c>
      <c r="AU93" s="217" t="s">
        <v>82</v>
      </c>
      <c r="AY93" s="19" t="s">
        <v>134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142</v>
      </c>
      <c r="BM93" s="217" t="s">
        <v>1271</v>
      </c>
    </row>
    <row r="94" s="2" customFormat="1">
      <c r="A94" s="40"/>
      <c r="B94" s="41"/>
      <c r="C94" s="42"/>
      <c r="D94" s="219" t="s">
        <v>144</v>
      </c>
      <c r="E94" s="42"/>
      <c r="F94" s="220" t="s">
        <v>1272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144</v>
      </c>
      <c r="AU94" s="19" t="s">
        <v>82</v>
      </c>
    </row>
    <row r="95" s="2" customFormat="1">
      <c r="A95" s="40"/>
      <c r="B95" s="41"/>
      <c r="C95" s="42"/>
      <c r="D95" s="224" t="s">
        <v>146</v>
      </c>
      <c r="E95" s="42"/>
      <c r="F95" s="225" t="s">
        <v>1273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146</v>
      </c>
      <c r="AU95" s="19" t="s">
        <v>82</v>
      </c>
    </row>
    <row r="96" s="13" customFormat="1">
      <c r="A96" s="13"/>
      <c r="B96" s="226"/>
      <c r="C96" s="227"/>
      <c r="D96" s="219" t="s">
        <v>154</v>
      </c>
      <c r="E96" s="228" t="s">
        <v>19</v>
      </c>
      <c r="F96" s="229" t="s">
        <v>1274</v>
      </c>
      <c r="G96" s="227"/>
      <c r="H96" s="230">
        <v>0.80400000000000005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154</v>
      </c>
      <c r="AU96" s="236" t="s">
        <v>82</v>
      </c>
      <c r="AV96" s="13" t="s">
        <v>82</v>
      </c>
      <c r="AW96" s="13" t="s">
        <v>33</v>
      </c>
      <c r="AX96" s="13" t="s">
        <v>72</v>
      </c>
      <c r="AY96" s="236" t="s">
        <v>134</v>
      </c>
    </row>
    <row r="97" s="14" customFormat="1">
      <c r="A97" s="14"/>
      <c r="B97" s="237"/>
      <c r="C97" s="238"/>
      <c r="D97" s="219" t="s">
        <v>154</v>
      </c>
      <c r="E97" s="239" t="s">
        <v>19</v>
      </c>
      <c r="F97" s="240" t="s">
        <v>156</v>
      </c>
      <c r="G97" s="238"/>
      <c r="H97" s="241">
        <v>0.80400000000000005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154</v>
      </c>
      <c r="AU97" s="247" t="s">
        <v>82</v>
      </c>
      <c r="AV97" s="14" t="s">
        <v>142</v>
      </c>
      <c r="AW97" s="14" t="s">
        <v>33</v>
      </c>
      <c r="AX97" s="14" t="s">
        <v>80</v>
      </c>
      <c r="AY97" s="247" t="s">
        <v>134</v>
      </c>
    </row>
    <row r="98" s="2" customFormat="1" ht="24.15" customHeight="1">
      <c r="A98" s="40"/>
      <c r="B98" s="41"/>
      <c r="C98" s="206" t="s">
        <v>135</v>
      </c>
      <c r="D98" s="206" t="s">
        <v>137</v>
      </c>
      <c r="E98" s="207" t="s">
        <v>193</v>
      </c>
      <c r="F98" s="208" t="s">
        <v>194</v>
      </c>
      <c r="G98" s="209" t="s">
        <v>188</v>
      </c>
      <c r="H98" s="210">
        <v>0.40200000000000002</v>
      </c>
      <c r="I98" s="211"/>
      <c r="J98" s="212">
        <f>ROUND(I98*H98,2)</f>
        <v>0</v>
      </c>
      <c r="K98" s="208" t="s">
        <v>141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142</v>
      </c>
      <c r="AT98" s="217" t="s">
        <v>137</v>
      </c>
      <c r="AU98" s="217" t="s">
        <v>82</v>
      </c>
      <c r="AY98" s="19" t="s">
        <v>134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142</v>
      </c>
      <c r="BM98" s="217" t="s">
        <v>1275</v>
      </c>
    </row>
    <row r="99" s="2" customFormat="1">
      <c r="A99" s="40"/>
      <c r="B99" s="41"/>
      <c r="C99" s="42"/>
      <c r="D99" s="219" t="s">
        <v>144</v>
      </c>
      <c r="E99" s="42"/>
      <c r="F99" s="220" t="s">
        <v>196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144</v>
      </c>
      <c r="AU99" s="19" t="s">
        <v>82</v>
      </c>
    </row>
    <row r="100" s="2" customFormat="1">
      <c r="A100" s="40"/>
      <c r="B100" s="41"/>
      <c r="C100" s="42"/>
      <c r="D100" s="224" t="s">
        <v>146</v>
      </c>
      <c r="E100" s="42"/>
      <c r="F100" s="225" t="s">
        <v>197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146</v>
      </c>
      <c r="AU100" s="19" t="s">
        <v>82</v>
      </c>
    </row>
    <row r="101" s="2" customFormat="1" ht="24.15" customHeight="1">
      <c r="A101" s="40"/>
      <c r="B101" s="41"/>
      <c r="C101" s="206" t="s">
        <v>142</v>
      </c>
      <c r="D101" s="206" t="s">
        <v>137</v>
      </c>
      <c r="E101" s="207" t="s">
        <v>198</v>
      </c>
      <c r="F101" s="208" t="s">
        <v>199</v>
      </c>
      <c r="G101" s="209" t="s">
        <v>188</v>
      </c>
      <c r="H101" s="210">
        <v>11.658</v>
      </c>
      <c r="I101" s="211"/>
      <c r="J101" s="212">
        <f>ROUND(I101*H101,2)</f>
        <v>0</v>
      </c>
      <c r="K101" s="208" t="s">
        <v>141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142</v>
      </c>
      <c r="AT101" s="217" t="s">
        <v>137</v>
      </c>
      <c r="AU101" s="217" t="s">
        <v>82</v>
      </c>
      <c r="AY101" s="19" t="s">
        <v>134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142</v>
      </c>
      <c r="BM101" s="217" t="s">
        <v>1276</v>
      </c>
    </row>
    <row r="102" s="2" customFormat="1">
      <c r="A102" s="40"/>
      <c r="B102" s="41"/>
      <c r="C102" s="42"/>
      <c r="D102" s="219" t="s">
        <v>144</v>
      </c>
      <c r="E102" s="42"/>
      <c r="F102" s="220" t="s">
        <v>201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144</v>
      </c>
      <c r="AU102" s="19" t="s">
        <v>82</v>
      </c>
    </row>
    <row r="103" s="2" customFormat="1">
      <c r="A103" s="40"/>
      <c r="B103" s="41"/>
      <c r="C103" s="42"/>
      <c r="D103" s="224" t="s">
        <v>146</v>
      </c>
      <c r="E103" s="42"/>
      <c r="F103" s="225" t="s">
        <v>202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146</v>
      </c>
      <c r="AU103" s="19" t="s">
        <v>82</v>
      </c>
    </row>
    <row r="104" s="13" customFormat="1">
      <c r="A104" s="13"/>
      <c r="B104" s="226"/>
      <c r="C104" s="227"/>
      <c r="D104" s="219" t="s">
        <v>154</v>
      </c>
      <c r="E104" s="228" t="s">
        <v>19</v>
      </c>
      <c r="F104" s="229" t="s">
        <v>1277</v>
      </c>
      <c r="G104" s="227"/>
      <c r="H104" s="230">
        <v>11.658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154</v>
      </c>
      <c r="AU104" s="236" t="s">
        <v>82</v>
      </c>
      <c r="AV104" s="13" t="s">
        <v>82</v>
      </c>
      <c r="AW104" s="13" t="s">
        <v>33</v>
      </c>
      <c r="AX104" s="13" t="s">
        <v>80</v>
      </c>
      <c r="AY104" s="236" t="s">
        <v>134</v>
      </c>
    </row>
    <row r="105" s="2" customFormat="1" ht="24.15" customHeight="1">
      <c r="A105" s="40"/>
      <c r="B105" s="41"/>
      <c r="C105" s="206" t="s">
        <v>171</v>
      </c>
      <c r="D105" s="206" t="s">
        <v>137</v>
      </c>
      <c r="E105" s="207" t="s">
        <v>713</v>
      </c>
      <c r="F105" s="208" t="s">
        <v>714</v>
      </c>
      <c r="G105" s="209" t="s">
        <v>188</v>
      </c>
      <c r="H105" s="210">
        <v>0.40200000000000002</v>
      </c>
      <c r="I105" s="211"/>
      <c r="J105" s="212">
        <f>ROUND(I105*H105,2)</f>
        <v>0</v>
      </c>
      <c r="K105" s="208" t="s">
        <v>141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142</v>
      </c>
      <c r="AT105" s="217" t="s">
        <v>137</v>
      </c>
      <c r="AU105" s="217" t="s">
        <v>82</v>
      </c>
      <c r="AY105" s="19" t="s">
        <v>134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142</v>
      </c>
      <c r="BM105" s="217" t="s">
        <v>1278</v>
      </c>
    </row>
    <row r="106" s="2" customFormat="1">
      <c r="A106" s="40"/>
      <c r="B106" s="41"/>
      <c r="C106" s="42"/>
      <c r="D106" s="219" t="s">
        <v>144</v>
      </c>
      <c r="E106" s="42"/>
      <c r="F106" s="220" t="s">
        <v>716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82</v>
      </c>
    </row>
    <row r="107" s="2" customFormat="1">
      <c r="A107" s="40"/>
      <c r="B107" s="41"/>
      <c r="C107" s="42"/>
      <c r="D107" s="224" t="s">
        <v>146</v>
      </c>
      <c r="E107" s="42"/>
      <c r="F107" s="225" t="s">
        <v>717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146</v>
      </c>
      <c r="AU107" s="19" t="s">
        <v>82</v>
      </c>
    </row>
    <row r="108" s="2" customFormat="1" ht="24.15" customHeight="1">
      <c r="A108" s="40"/>
      <c r="B108" s="41"/>
      <c r="C108" s="206" t="s">
        <v>157</v>
      </c>
      <c r="D108" s="206" t="s">
        <v>137</v>
      </c>
      <c r="E108" s="207" t="s">
        <v>211</v>
      </c>
      <c r="F108" s="208" t="s">
        <v>212</v>
      </c>
      <c r="G108" s="209" t="s">
        <v>188</v>
      </c>
      <c r="H108" s="210">
        <v>0.40200000000000002</v>
      </c>
      <c r="I108" s="211"/>
      <c r="J108" s="212">
        <f>ROUND(I108*H108,2)</f>
        <v>0</v>
      </c>
      <c r="K108" s="208" t="s">
        <v>141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142</v>
      </c>
      <c r="AT108" s="217" t="s">
        <v>137</v>
      </c>
      <c r="AU108" s="217" t="s">
        <v>82</v>
      </c>
      <c r="AY108" s="19" t="s">
        <v>134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142</v>
      </c>
      <c r="BM108" s="217" t="s">
        <v>1279</v>
      </c>
    </row>
    <row r="109" s="2" customFormat="1">
      <c r="A109" s="40"/>
      <c r="B109" s="41"/>
      <c r="C109" s="42"/>
      <c r="D109" s="219" t="s">
        <v>144</v>
      </c>
      <c r="E109" s="42"/>
      <c r="F109" s="220" t="s">
        <v>214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82</v>
      </c>
    </row>
    <row r="110" s="2" customFormat="1">
      <c r="A110" s="40"/>
      <c r="B110" s="41"/>
      <c r="C110" s="42"/>
      <c r="D110" s="224" t="s">
        <v>146</v>
      </c>
      <c r="E110" s="42"/>
      <c r="F110" s="225" t="s">
        <v>215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146</v>
      </c>
      <c r="AU110" s="19" t="s">
        <v>82</v>
      </c>
    </row>
    <row r="111" s="12" customFormat="1" ht="25.92" customHeight="1">
      <c r="A111" s="12"/>
      <c r="B111" s="190"/>
      <c r="C111" s="191"/>
      <c r="D111" s="192" t="s">
        <v>71</v>
      </c>
      <c r="E111" s="193" t="s">
        <v>223</v>
      </c>
      <c r="F111" s="193" t="s">
        <v>224</v>
      </c>
      <c r="G111" s="191"/>
      <c r="H111" s="191"/>
      <c r="I111" s="194"/>
      <c r="J111" s="195">
        <f>BK111</f>
        <v>0</v>
      </c>
      <c r="K111" s="191"/>
      <c r="L111" s="196"/>
      <c r="M111" s="197"/>
      <c r="N111" s="198"/>
      <c r="O111" s="198"/>
      <c r="P111" s="199">
        <f>P112+P224</f>
        <v>0</v>
      </c>
      <c r="Q111" s="198"/>
      <c r="R111" s="199">
        <f>R112+R224</f>
        <v>0.12761999999999998</v>
      </c>
      <c r="S111" s="198"/>
      <c r="T111" s="200">
        <f>T112+T224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82</v>
      </c>
      <c r="AT111" s="202" t="s">
        <v>71</v>
      </c>
      <c r="AU111" s="202" t="s">
        <v>72</v>
      </c>
      <c r="AY111" s="201" t="s">
        <v>134</v>
      </c>
      <c r="BK111" s="203">
        <f>BK112+BK224</f>
        <v>0</v>
      </c>
    </row>
    <row r="112" s="12" customFormat="1" ht="22.8" customHeight="1">
      <c r="A112" s="12"/>
      <c r="B112" s="190"/>
      <c r="C112" s="191"/>
      <c r="D112" s="192" t="s">
        <v>71</v>
      </c>
      <c r="E112" s="204" t="s">
        <v>1280</v>
      </c>
      <c r="F112" s="204" t="s">
        <v>1281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SUM(P113:P223)</f>
        <v>0</v>
      </c>
      <c r="Q112" s="198"/>
      <c r="R112" s="199">
        <f>SUM(R113:R223)</f>
        <v>0.10919999999999999</v>
      </c>
      <c r="S112" s="198"/>
      <c r="T112" s="200">
        <f>SUM(T113:T223)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82</v>
      </c>
      <c r="AT112" s="202" t="s">
        <v>71</v>
      </c>
      <c r="AU112" s="202" t="s">
        <v>80</v>
      </c>
      <c r="AY112" s="201" t="s">
        <v>134</v>
      </c>
      <c r="BK112" s="203">
        <f>SUM(BK113:BK223)</f>
        <v>0</v>
      </c>
    </row>
    <row r="113" s="2" customFormat="1" ht="24.15" customHeight="1">
      <c r="A113" s="40"/>
      <c r="B113" s="41"/>
      <c r="C113" s="206" t="s">
        <v>185</v>
      </c>
      <c r="D113" s="206" t="s">
        <v>137</v>
      </c>
      <c r="E113" s="207" t="s">
        <v>1282</v>
      </c>
      <c r="F113" s="208" t="s">
        <v>1283</v>
      </c>
      <c r="G113" s="209" t="s">
        <v>245</v>
      </c>
      <c r="H113" s="210">
        <v>20</v>
      </c>
      <c r="I113" s="211"/>
      <c r="J113" s="212">
        <f>ROUND(I113*H113,2)</f>
        <v>0</v>
      </c>
      <c r="K113" s="208" t="s">
        <v>141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230</v>
      </c>
      <c r="AT113" s="217" t="s">
        <v>137</v>
      </c>
      <c r="AU113" s="217" t="s">
        <v>82</v>
      </c>
      <c r="AY113" s="19" t="s">
        <v>134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230</v>
      </c>
      <c r="BM113" s="217" t="s">
        <v>1284</v>
      </c>
    </row>
    <row r="114" s="2" customFormat="1">
      <c r="A114" s="40"/>
      <c r="B114" s="41"/>
      <c r="C114" s="42"/>
      <c r="D114" s="219" t="s">
        <v>144</v>
      </c>
      <c r="E114" s="42"/>
      <c r="F114" s="220" t="s">
        <v>1285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144</v>
      </c>
      <c r="AU114" s="19" t="s">
        <v>82</v>
      </c>
    </row>
    <row r="115" s="2" customFormat="1">
      <c r="A115" s="40"/>
      <c r="B115" s="41"/>
      <c r="C115" s="42"/>
      <c r="D115" s="224" t="s">
        <v>146</v>
      </c>
      <c r="E115" s="42"/>
      <c r="F115" s="225" t="s">
        <v>1286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146</v>
      </c>
      <c r="AU115" s="19" t="s">
        <v>82</v>
      </c>
    </row>
    <row r="116" s="2" customFormat="1" ht="21.75" customHeight="1">
      <c r="A116" s="40"/>
      <c r="B116" s="41"/>
      <c r="C116" s="258" t="s">
        <v>192</v>
      </c>
      <c r="D116" s="258" t="s">
        <v>315</v>
      </c>
      <c r="E116" s="259" t="s">
        <v>1287</v>
      </c>
      <c r="F116" s="260" t="s">
        <v>1288</v>
      </c>
      <c r="G116" s="261" t="s">
        <v>245</v>
      </c>
      <c r="H116" s="262">
        <v>22</v>
      </c>
      <c r="I116" s="263"/>
      <c r="J116" s="264">
        <f>ROUND(I116*H116,2)</f>
        <v>0</v>
      </c>
      <c r="K116" s="260" t="s">
        <v>141</v>
      </c>
      <c r="L116" s="265"/>
      <c r="M116" s="266" t="s">
        <v>19</v>
      </c>
      <c r="N116" s="267" t="s">
        <v>43</v>
      </c>
      <c r="O116" s="86"/>
      <c r="P116" s="215">
        <f>O116*H116</f>
        <v>0</v>
      </c>
      <c r="Q116" s="215">
        <v>0.00020000000000000001</v>
      </c>
      <c r="R116" s="215">
        <f>Q116*H116</f>
        <v>0.0044000000000000003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318</v>
      </c>
      <c r="AT116" s="217" t="s">
        <v>315</v>
      </c>
      <c r="AU116" s="217" t="s">
        <v>82</v>
      </c>
      <c r="AY116" s="19" t="s">
        <v>134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230</v>
      </c>
      <c r="BM116" s="217" t="s">
        <v>1289</v>
      </c>
    </row>
    <row r="117" s="2" customFormat="1">
      <c r="A117" s="40"/>
      <c r="B117" s="41"/>
      <c r="C117" s="42"/>
      <c r="D117" s="219" t="s">
        <v>144</v>
      </c>
      <c r="E117" s="42"/>
      <c r="F117" s="220" t="s">
        <v>1288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144</v>
      </c>
      <c r="AU117" s="19" t="s">
        <v>82</v>
      </c>
    </row>
    <row r="118" s="13" customFormat="1">
      <c r="A118" s="13"/>
      <c r="B118" s="226"/>
      <c r="C118" s="227"/>
      <c r="D118" s="219" t="s">
        <v>154</v>
      </c>
      <c r="E118" s="228" t="s">
        <v>19</v>
      </c>
      <c r="F118" s="229" t="s">
        <v>279</v>
      </c>
      <c r="G118" s="227"/>
      <c r="H118" s="230">
        <v>20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154</v>
      </c>
      <c r="AU118" s="236" t="s">
        <v>82</v>
      </c>
      <c r="AV118" s="13" t="s">
        <v>82</v>
      </c>
      <c r="AW118" s="13" t="s">
        <v>33</v>
      </c>
      <c r="AX118" s="13" t="s">
        <v>80</v>
      </c>
      <c r="AY118" s="236" t="s">
        <v>134</v>
      </c>
    </row>
    <row r="119" s="13" customFormat="1">
      <c r="A119" s="13"/>
      <c r="B119" s="226"/>
      <c r="C119" s="227"/>
      <c r="D119" s="219" t="s">
        <v>154</v>
      </c>
      <c r="E119" s="227"/>
      <c r="F119" s="229" t="s">
        <v>1290</v>
      </c>
      <c r="G119" s="227"/>
      <c r="H119" s="230">
        <v>22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154</v>
      </c>
      <c r="AU119" s="236" t="s">
        <v>82</v>
      </c>
      <c r="AV119" s="13" t="s">
        <v>82</v>
      </c>
      <c r="AW119" s="13" t="s">
        <v>4</v>
      </c>
      <c r="AX119" s="13" t="s">
        <v>80</v>
      </c>
      <c r="AY119" s="236" t="s">
        <v>134</v>
      </c>
    </row>
    <row r="120" s="2" customFormat="1" ht="16.5" customHeight="1">
      <c r="A120" s="40"/>
      <c r="B120" s="41"/>
      <c r="C120" s="206" t="s">
        <v>164</v>
      </c>
      <c r="D120" s="206" t="s">
        <v>137</v>
      </c>
      <c r="E120" s="207" t="s">
        <v>1291</v>
      </c>
      <c r="F120" s="208" t="s">
        <v>1292</v>
      </c>
      <c r="G120" s="209" t="s">
        <v>140</v>
      </c>
      <c r="H120" s="210">
        <v>2</v>
      </c>
      <c r="I120" s="211"/>
      <c r="J120" s="212">
        <f>ROUND(I120*H120,2)</f>
        <v>0</v>
      </c>
      <c r="K120" s="208" t="s">
        <v>141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230</v>
      </c>
      <c r="AT120" s="217" t="s">
        <v>137</v>
      </c>
      <c r="AU120" s="217" t="s">
        <v>82</v>
      </c>
      <c r="AY120" s="19" t="s">
        <v>134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230</v>
      </c>
      <c r="BM120" s="217" t="s">
        <v>1293</v>
      </c>
    </row>
    <row r="121" s="2" customFormat="1">
      <c r="A121" s="40"/>
      <c r="B121" s="41"/>
      <c r="C121" s="42"/>
      <c r="D121" s="219" t="s">
        <v>144</v>
      </c>
      <c r="E121" s="42"/>
      <c r="F121" s="220" t="s">
        <v>1294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144</v>
      </c>
      <c r="AU121" s="19" t="s">
        <v>82</v>
      </c>
    </row>
    <row r="122" s="2" customFormat="1">
      <c r="A122" s="40"/>
      <c r="B122" s="41"/>
      <c r="C122" s="42"/>
      <c r="D122" s="224" t="s">
        <v>146</v>
      </c>
      <c r="E122" s="42"/>
      <c r="F122" s="225" t="s">
        <v>1295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146</v>
      </c>
      <c r="AU122" s="19" t="s">
        <v>82</v>
      </c>
    </row>
    <row r="123" s="2" customFormat="1" ht="16.5" customHeight="1">
      <c r="A123" s="40"/>
      <c r="B123" s="41"/>
      <c r="C123" s="258" t="s">
        <v>204</v>
      </c>
      <c r="D123" s="258" t="s">
        <v>315</v>
      </c>
      <c r="E123" s="259" t="s">
        <v>1296</v>
      </c>
      <c r="F123" s="260" t="s">
        <v>1297</v>
      </c>
      <c r="G123" s="261" t="s">
        <v>140</v>
      </c>
      <c r="H123" s="262">
        <v>2</v>
      </c>
      <c r="I123" s="263"/>
      <c r="J123" s="264">
        <f>ROUND(I123*H123,2)</f>
        <v>0</v>
      </c>
      <c r="K123" s="260" t="s">
        <v>288</v>
      </c>
      <c r="L123" s="265"/>
      <c r="M123" s="266" t="s">
        <v>19</v>
      </c>
      <c r="N123" s="267" t="s">
        <v>43</v>
      </c>
      <c r="O123" s="86"/>
      <c r="P123" s="215">
        <f>O123*H123</f>
        <v>0</v>
      </c>
      <c r="Q123" s="215">
        <v>0.00181</v>
      </c>
      <c r="R123" s="215">
        <f>Q123*H123</f>
        <v>0.00362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318</v>
      </c>
      <c r="AT123" s="217" t="s">
        <v>315</v>
      </c>
      <c r="AU123" s="217" t="s">
        <v>82</v>
      </c>
      <c r="AY123" s="19" t="s">
        <v>134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230</v>
      </c>
      <c r="BM123" s="217" t="s">
        <v>1298</v>
      </c>
    </row>
    <row r="124" s="2" customFormat="1">
      <c r="A124" s="40"/>
      <c r="B124" s="41"/>
      <c r="C124" s="42"/>
      <c r="D124" s="219" t="s">
        <v>144</v>
      </c>
      <c r="E124" s="42"/>
      <c r="F124" s="220" t="s">
        <v>1297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144</v>
      </c>
      <c r="AU124" s="19" t="s">
        <v>82</v>
      </c>
    </row>
    <row r="125" s="2" customFormat="1" ht="21.75" customHeight="1">
      <c r="A125" s="40"/>
      <c r="B125" s="41"/>
      <c r="C125" s="206" t="s">
        <v>210</v>
      </c>
      <c r="D125" s="206" t="s">
        <v>137</v>
      </c>
      <c r="E125" s="207" t="s">
        <v>1299</v>
      </c>
      <c r="F125" s="208" t="s">
        <v>1300</v>
      </c>
      <c r="G125" s="209" t="s">
        <v>140</v>
      </c>
      <c r="H125" s="210">
        <v>28</v>
      </c>
      <c r="I125" s="211"/>
      <c r="J125" s="212">
        <f>ROUND(I125*H125,2)</f>
        <v>0</v>
      </c>
      <c r="K125" s="208" t="s">
        <v>141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230</v>
      </c>
      <c r="AT125" s="217" t="s">
        <v>137</v>
      </c>
      <c r="AU125" s="217" t="s">
        <v>82</v>
      </c>
      <c r="AY125" s="19" t="s">
        <v>134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230</v>
      </c>
      <c r="BM125" s="217" t="s">
        <v>1301</v>
      </c>
    </row>
    <row r="126" s="2" customFormat="1">
      <c r="A126" s="40"/>
      <c r="B126" s="41"/>
      <c r="C126" s="42"/>
      <c r="D126" s="219" t="s">
        <v>144</v>
      </c>
      <c r="E126" s="42"/>
      <c r="F126" s="220" t="s">
        <v>1302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144</v>
      </c>
      <c r="AU126" s="19" t="s">
        <v>82</v>
      </c>
    </row>
    <row r="127" s="2" customFormat="1">
      <c r="A127" s="40"/>
      <c r="B127" s="41"/>
      <c r="C127" s="42"/>
      <c r="D127" s="224" t="s">
        <v>146</v>
      </c>
      <c r="E127" s="42"/>
      <c r="F127" s="225" t="s">
        <v>1303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146</v>
      </c>
      <c r="AU127" s="19" t="s">
        <v>82</v>
      </c>
    </row>
    <row r="128" s="13" customFormat="1">
      <c r="A128" s="13"/>
      <c r="B128" s="226"/>
      <c r="C128" s="227"/>
      <c r="D128" s="219" t="s">
        <v>154</v>
      </c>
      <c r="E128" s="228" t="s">
        <v>19</v>
      </c>
      <c r="F128" s="229" t="s">
        <v>1304</v>
      </c>
      <c r="G128" s="227"/>
      <c r="H128" s="230">
        <v>14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154</v>
      </c>
      <c r="AU128" s="236" t="s">
        <v>82</v>
      </c>
      <c r="AV128" s="13" t="s">
        <v>82</v>
      </c>
      <c r="AW128" s="13" t="s">
        <v>33</v>
      </c>
      <c r="AX128" s="13" t="s">
        <v>72</v>
      </c>
      <c r="AY128" s="236" t="s">
        <v>134</v>
      </c>
    </row>
    <row r="129" s="13" customFormat="1">
      <c r="A129" s="13"/>
      <c r="B129" s="226"/>
      <c r="C129" s="227"/>
      <c r="D129" s="219" t="s">
        <v>154</v>
      </c>
      <c r="E129" s="228" t="s">
        <v>19</v>
      </c>
      <c r="F129" s="229" t="s">
        <v>1305</v>
      </c>
      <c r="G129" s="227"/>
      <c r="H129" s="230">
        <v>14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154</v>
      </c>
      <c r="AU129" s="236" t="s">
        <v>82</v>
      </c>
      <c r="AV129" s="13" t="s">
        <v>82</v>
      </c>
      <c r="AW129" s="13" t="s">
        <v>33</v>
      </c>
      <c r="AX129" s="13" t="s">
        <v>72</v>
      </c>
      <c r="AY129" s="236" t="s">
        <v>134</v>
      </c>
    </row>
    <row r="130" s="14" customFormat="1">
      <c r="A130" s="14"/>
      <c r="B130" s="237"/>
      <c r="C130" s="238"/>
      <c r="D130" s="219" t="s">
        <v>154</v>
      </c>
      <c r="E130" s="239" t="s">
        <v>19</v>
      </c>
      <c r="F130" s="240" t="s">
        <v>156</v>
      </c>
      <c r="G130" s="238"/>
      <c r="H130" s="241">
        <v>28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154</v>
      </c>
      <c r="AU130" s="247" t="s">
        <v>82</v>
      </c>
      <c r="AV130" s="14" t="s">
        <v>142</v>
      </c>
      <c r="AW130" s="14" t="s">
        <v>33</v>
      </c>
      <c r="AX130" s="14" t="s">
        <v>80</v>
      </c>
      <c r="AY130" s="247" t="s">
        <v>134</v>
      </c>
    </row>
    <row r="131" s="2" customFormat="1" ht="24.15" customHeight="1">
      <c r="A131" s="40"/>
      <c r="B131" s="41"/>
      <c r="C131" s="258" t="s">
        <v>8</v>
      </c>
      <c r="D131" s="258" t="s">
        <v>315</v>
      </c>
      <c r="E131" s="259" t="s">
        <v>1306</v>
      </c>
      <c r="F131" s="260" t="s">
        <v>1307</v>
      </c>
      <c r="G131" s="261" t="s">
        <v>140</v>
      </c>
      <c r="H131" s="262">
        <v>24</v>
      </c>
      <c r="I131" s="263"/>
      <c r="J131" s="264">
        <f>ROUND(I131*H131,2)</f>
        <v>0</v>
      </c>
      <c r="K131" s="260" t="s">
        <v>141</v>
      </c>
      <c r="L131" s="265"/>
      <c r="M131" s="266" t="s">
        <v>19</v>
      </c>
      <c r="N131" s="267" t="s">
        <v>43</v>
      </c>
      <c r="O131" s="86"/>
      <c r="P131" s="215">
        <f>O131*H131</f>
        <v>0</v>
      </c>
      <c r="Q131" s="215">
        <v>5.0000000000000002E-05</v>
      </c>
      <c r="R131" s="215">
        <f>Q131*H131</f>
        <v>0.0012000000000000001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318</v>
      </c>
      <c r="AT131" s="217" t="s">
        <v>315</v>
      </c>
      <c r="AU131" s="217" t="s">
        <v>82</v>
      </c>
      <c r="AY131" s="19" t="s">
        <v>134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230</v>
      </c>
      <c r="BM131" s="217" t="s">
        <v>1308</v>
      </c>
    </row>
    <row r="132" s="2" customFormat="1">
      <c r="A132" s="40"/>
      <c r="B132" s="41"/>
      <c r="C132" s="42"/>
      <c r="D132" s="219" t="s">
        <v>144</v>
      </c>
      <c r="E132" s="42"/>
      <c r="F132" s="220" t="s">
        <v>1307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144</v>
      </c>
      <c r="AU132" s="19" t="s">
        <v>82</v>
      </c>
    </row>
    <row r="133" s="13" customFormat="1">
      <c r="A133" s="13"/>
      <c r="B133" s="226"/>
      <c r="C133" s="227"/>
      <c r="D133" s="219" t="s">
        <v>154</v>
      </c>
      <c r="E133" s="228" t="s">
        <v>19</v>
      </c>
      <c r="F133" s="229" t="s">
        <v>306</v>
      </c>
      <c r="G133" s="227"/>
      <c r="H133" s="230">
        <v>24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154</v>
      </c>
      <c r="AU133" s="236" t="s">
        <v>82</v>
      </c>
      <c r="AV133" s="13" t="s">
        <v>82</v>
      </c>
      <c r="AW133" s="13" t="s">
        <v>33</v>
      </c>
      <c r="AX133" s="13" t="s">
        <v>80</v>
      </c>
      <c r="AY133" s="236" t="s">
        <v>134</v>
      </c>
    </row>
    <row r="134" s="2" customFormat="1" ht="24.15" customHeight="1">
      <c r="A134" s="40"/>
      <c r="B134" s="41"/>
      <c r="C134" s="258" t="s">
        <v>227</v>
      </c>
      <c r="D134" s="258" t="s">
        <v>315</v>
      </c>
      <c r="E134" s="259" t="s">
        <v>1309</v>
      </c>
      <c r="F134" s="260" t="s">
        <v>1310</v>
      </c>
      <c r="G134" s="261" t="s">
        <v>140</v>
      </c>
      <c r="H134" s="262">
        <v>1</v>
      </c>
      <c r="I134" s="263"/>
      <c r="J134" s="264">
        <f>ROUND(I134*H134,2)</f>
        <v>0</v>
      </c>
      <c r="K134" s="260" t="s">
        <v>141</v>
      </c>
      <c r="L134" s="265"/>
      <c r="M134" s="266" t="s">
        <v>19</v>
      </c>
      <c r="N134" s="267" t="s">
        <v>43</v>
      </c>
      <c r="O134" s="86"/>
      <c r="P134" s="215">
        <f>O134*H134</f>
        <v>0</v>
      </c>
      <c r="Q134" s="215">
        <v>0.00013999999999999999</v>
      </c>
      <c r="R134" s="215">
        <f>Q134*H134</f>
        <v>0.00013999999999999999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318</v>
      </c>
      <c r="AT134" s="217" t="s">
        <v>315</v>
      </c>
      <c r="AU134" s="217" t="s">
        <v>82</v>
      </c>
      <c r="AY134" s="19" t="s">
        <v>134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230</v>
      </c>
      <c r="BM134" s="217" t="s">
        <v>1311</v>
      </c>
    </row>
    <row r="135" s="2" customFormat="1">
      <c r="A135" s="40"/>
      <c r="B135" s="41"/>
      <c r="C135" s="42"/>
      <c r="D135" s="219" t="s">
        <v>144</v>
      </c>
      <c r="E135" s="42"/>
      <c r="F135" s="220" t="s">
        <v>1310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144</v>
      </c>
      <c r="AU135" s="19" t="s">
        <v>82</v>
      </c>
    </row>
    <row r="136" s="2" customFormat="1" ht="24.15" customHeight="1">
      <c r="A136" s="40"/>
      <c r="B136" s="41"/>
      <c r="C136" s="206" t="s">
        <v>235</v>
      </c>
      <c r="D136" s="206" t="s">
        <v>137</v>
      </c>
      <c r="E136" s="207" t="s">
        <v>1312</v>
      </c>
      <c r="F136" s="208" t="s">
        <v>1313</v>
      </c>
      <c r="G136" s="209" t="s">
        <v>140</v>
      </c>
      <c r="H136" s="210">
        <v>13</v>
      </c>
      <c r="I136" s="211"/>
      <c r="J136" s="212">
        <f>ROUND(I136*H136,2)</f>
        <v>0</v>
      </c>
      <c r="K136" s="208" t="s">
        <v>141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230</v>
      </c>
      <c r="AT136" s="217" t="s">
        <v>137</v>
      </c>
      <c r="AU136" s="217" t="s">
        <v>82</v>
      </c>
      <c r="AY136" s="19" t="s">
        <v>134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230</v>
      </c>
      <c r="BM136" s="217" t="s">
        <v>1314</v>
      </c>
    </row>
    <row r="137" s="2" customFormat="1">
      <c r="A137" s="40"/>
      <c r="B137" s="41"/>
      <c r="C137" s="42"/>
      <c r="D137" s="219" t="s">
        <v>144</v>
      </c>
      <c r="E137" s="42"/>
      <c r="F137" s="220" t="s">
        <v>1315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144</v>
      </c>
      <c r="AU137" s="19" t="s">
        <v>82</v>
      </c>
    </row>
    <row r="138" s="2" customFormat="1">
      <c r="A138" s="40"/>
      <c r="B138" s="41"/>
      <c r="C138" s="42"/>
      <c r="D138" s="224" t="s">
        <v>146</v>
      </c>
      <c r="E138" s="42"/>
      <c r="F138" s="225" t="s">
        <v>1316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146</v>
      </c>
      <c r="AU138" s="19" t="s">
        <v>82</v>
      </c>
    </row>
    <row r="139" s="13" customFormat="1">
      <c r="A139" s="13"/>
      <c r="B139" s="226"/>
      <c r="C139" s="227"/>
      <c r="D139" s="219" t="s">
        <v>154</v>
      </c>
      <c r="E139" s="228" t="s">
        <v>19</v>
      </c>
      <c r="F139" s="229" t="s">
        <v>1317</v>
      </c>
      <c r="G139" s="227"/>
      <c r="H139" s="230">
        <v>13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154</v>
      </c>
      <c r="AU139" s="236" t="s">
        <v>82</v>
      </c>
      <c r="AV139" s="13" t="s">
        <v>82</v>
      </c>
      <c r="AW139" s="13" t="s">
        <v>33</v>
      </c>
      <c r="AX139" s="13" t="s">
        <v>72</v>
      </c>
      <c r="AY139" s="236" t="s">
        <v>134</v>
      </c>
    </row>
    <row r="140" s="14" customFormat="1">
      <c r="A140" s="14"/>
      <c r="B140" s="237"/>
      <c r="C140" s="238"/>
      <c r="D140" s="219" t="s">
        <v>154</v>
      </c>
      <c r="E140" s="239" t="s">
        <v>19</v>
      </c>
      <c r="F140" s="240" t="s">
        <v>156</v>
      </c>
      <c r="G140" s="238"/>
      <c r="H140" s="241">
        <v>13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154</v>
      </c>
      <c r="AU140" s="247" t="s">
        <v>82</v>
      </c>
      <c r="AV140" s="14" t="s">
        <v>142</v>
      </c>
      <c r="AW140" s="14" t="s">
        <v>33</v>
      </c>
      <c r="AX140" s="14" t="s">
        <v>80</v>
      </c>
      <c r="AY140" s="247" t="s">
        <v>134</v>
      </c>
    </row>
    <row r="141" s="2" customFormat="1" ht="24.15" customHeight="1">
      <c r="A141" s="40"/>
      <c r="B141" s="41"/>
      <c r="C141" s="258" t="s">
        <v>242</v>
      </c>
      <c r="D141" s="258" t="s">
        <v>315</v>
      </c>
      <c r="E141" s="259" t="s">
        <v>1318</v>
      </c>
      <c r="F141" s="260" t="s">
        <v>1319</v>
      </c>
      <c r="G141" s="261" t="s">
        <v>140</v>
      </c>
      <c r="H141" s="262">
        <v>13</v>
      </c>
      <c r="I141" s="263"/>
      <c r="J141" s="264">
        <f>ROUND(I141*H141,2)</f>
        <v>0</v>
      </c>
      <c r="K141" s="260" t="s">
        <v>141</v>
      </c>
      <c r="L141" s="265"/>
      <c r="M141" s="266" t="s">
        <v>19</v>
      </c>
      <c r="N141" s="267" t="s">
        <v>43</v>
      </c>
      <c r="O141" s="86"/>
      <c r="P141" s="215">
        <f>O141*H141</f>
        <v>0</v>
      </c>
      <c r="Q141" s="215">
        <v>5.0000000000000002E-05</v>
      </c>
      <c r="R141" s="215">
        <f>Q141*H141</f>
        <v>0.00065000000000000008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318</v>
      </c>
      <c r="AT141" s="217" t="s">
        <v>315</v>
      </c>
      <c r="AU141" s="217" t="s">
        <v>82</v>
      </c>
      <c r="AY141" s="19" t="s">
        <v>134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230</v>
      </c>
      <c r="BM141" s="217" t="s">
        <v>1320</v>
      </c>
    </row>
    <row r="142" s="2" customFormat="1">
      <c r="A142" s="40"/>
      <c r="B142" s="41"/>
      <c r="C142" s="42"/>
      <c r="D142" s="219" t="s">
        <v>144</v>
      </c>
      <c r="E142" s="42"/>
      <c r="F142" s="220" t="s">
        <v>1319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144</v>
      </c>
      <c r="AU142" s="19" t="s">
        <v>82</v>
      </c>
    </row>
    <row r="143" s="2" customFormat="1" ht="33" customHeight="1">
      <c r="A143" s="40"/>
      <c r="B143" s="41"/>
      <c r="C143" s="206" t="s">
        <v>230</v>
      </c>
      <c r="D143" s="206" t="s">
        <v>137</v>
      </c>
      <c r="E143" s="207" t="s">
        <v>1321</v>
      </c>
      <c r="F143" s="208" t="s">
        <v>1322</v>
      </c>
      <c r="G143" s="209" t="s">
        <v>245</v>
      </c>
      <c r="H143" s="210">
        <v>100</v>
      </c>
      <c r="I143" s="211"/>
      <c r="J143" s="212">
        <f>ROUND(I143*H143,2)</f>
        <v>0</v>
      </c>
      <c r="K143" s="208" t="s">
        <v>141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230</v>
      </c>
      <c r="AT143" s="217" t="s">
        <v>137</v>
      </c>
      <c r="AU143" s="217" t="s">
        <v>82</v>
      </c>
      <c r="AY143" s="19" t="s">
        <v>134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230</v>
      </c>
      <c r="BM143" s="217" t="s">
        <v>1323</v>
      </c>
    </row>
    <row r="144" s="2" customFormat="1">
      <c r="A144" s="40"/>
      <c r="B144" s="41"/>
      <c r="C144" s="42"/>
      <c r="D144" s="219" t="s">
        <v>144</v>
      </c>
      <c r="E144" s="42"/>
      <c r="F144" s="220" t="s">
        <v>1324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144</v>
      </c>
      <c r="AU144" s="19" t="s">
        <v>82</v>
      </c>
    </row>
    <row r="145" s="2" customFormat="1">
      <c r="A145" s="40"/>
      <c r="B145" s="41"/>
      <c r="C145" s="42"/>
      <c r="D145" s="224" t="s">
        <v>146</v>
      </c>
      <c r="E145" s="42"/>
      <c r="F145" s="225" t="s">
        <v>1325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146</v>
      </c>
      <c r="AU145" s="19" t="s">
        <v>82</v>
      </c>
    </row>
    <row r="146" s="2" customFormat="1" ht="24.15" customHeight="1">
      <c r="A146" s="40"/>
      <c r="B146" s="41"/>
      <c r="C146" s="258" t="s">
        <v>257</v>
      </c>
      <c r="D146" s="258" t="s">
        <v>315</v>
      </c>
      <c r="E146" s="259" t="s">
        <v>1326</v>
      </c>
      <c r="F146" s="260" t="s">
        <v>1327</v>
      </c>
      <c r="G146" s="261" t="s">
        <v>245</v>
      </c>
      <c r="H146" s="262">
        <v>115</v>
      </c>
      <c r="I146" s="263"/>
      <c r="J146" s="264">
        <f>ROUND(I146*H146,2)</f>
        <v>0</v>
      </c>
      <c r="K146" s="260" t="s">
        <v>141</v>
      </c>
      <c r="L146" s="265"/>
      <c r="M146" s="266" t="s">
        <v>19</v>
      </c>
      <c r="N146" s="267" t="s">
        <v>43</v>
      </c>
      <c r="O146" s="86"/>
      <c r="P146" s="215">
        <f>O146*H146</f>
        <v>0</v>
      </c>
      <c r="Q146" s="215">
        <v>0.00012</v>
      </c>
      <c r="R146" s="215">
        <f>Q146*H146</f>
        <v>0.0138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318</v>
      </c>
      <c r="AT146" s="217" t="s">
        <v>315</v>
      </c>
      <c r="AU146" s="217" t="s">
        <v>82</v>
      </c>
      <c r="AY146" s="19" t="s">
        <v>134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230</v>
      </c>
      <c r="BM146" s="217" t="s">
        <v>1328</v>
      </c>
    </row>
    <row r="147" s="2" customFormat="1">
      <c r="A147" s="40"/>
      <c r="B147" s="41"/>
      <c r="C147" s="42"/>
      <c r="D147" s="219" t="s">
        <v>144</v>
      </c>
      <c r="E147" s="42"/>
      <c r="F147" s="220" t="s">
        <v>1327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144</v>
      </c>
      <c r="AU147" s="19" t="s">
        <v>82</v>
      </c>
    </row>
    <row r="148" s="13" customFormat="1">
      <c r="A148" s="13"/>
      <c r="B148" s="226"/>
      <c r="C148" s="227"/>
      <c r="D148" s="219" t="s">
        <v>154</v>
      </c>
      <c r="E148" s="228" t="s">
        <v>19</v>
      </c>
      <c r="F148" s="229" t="s">
        <v>1329</v>
      </c>
      <c r="G148" s="227"/>
      <c r="H148" s="230">
        <v>100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154</v>
      </c>
      <c r="AU148" s="236" t="s">
        <v>82</v>
      </c>
      <c r="AV148" s="13" t="s">
        <v>82</v>
      </c>
      <c r="AW148" s="13" t="s">
        <v>33</v>
      </c>
      <c r="AX148" s="13" t="s">
        <v>80</v>
      </c>
      <c r="AY148" s="236" t="s">
        <v>134</v>
      </c>
    </row>
    <row r="149" s="13" customFormat="1">
      <c r="A149" s="13"/>
      <c r="B149" s="226"/>
      <c r="C149" s="227"/>
      <c r="D149" s="219" t="s">
        <v>154</v>
      </c>
      <c r="E149" s="227"/>
      <c r="F149" s="229" t="s">
        <v>1330</v>
      </c>
      <c r="G149" s="227"/>
      <c r="H149" s="230">
        <v>115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154</v>
      </c>
      <c r="AU149" s="236" t="s">
        <v>82</v>
      </c>
      <c r="AV149" s="13" t="s">
        <v>82</v>
      </c>
      <c r="AW149" s="13" t="s">
        <v>4</v>
      </c>
      <c r="AX149" s="13" t="s">
        <v>80</v>
      </c>
      <c r="AY149" s="236" t="s">
        <v>134</v>
      </c>
    </row>
    <row r="150" s="2" customFormat="1" ht="33" customHeight="1">
      <c r="A150" s="40"/>
      <c r="B150" s="41"/>
      <c r="C150" s="206" t="s">
        <v>263</v>
      </c>
      <c r="D150" s="206" t="s">
        <v>137</v>
      </c>
      <c r="E150" s="207" t="s">
        <v>1331</v>
      </c>
      <c r="F150" s="208" t="s">
        <v>1332</v>
      </c>
      <c r="G150" s="209" t="s">
        <v>245</v>
      </c>
      <c r="H150" s="210">
        <v>150</v>
      </c>
      <c r="I150" s="211"/>
      <c r="J150" s="212">
        <f>ROUND(I150*H150,2)</f>
        <v>0</v>
      </c>
      <c r="K150" s="208" t="s">
        <v>141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230</v>
      </c>
      <c r="AT150" s="217" t="s">
        <v>137</v>
      </c>
      <c r="AU150" s="217" t="s">
        <v>82</v>
      </c>
      <c r="AY150" s="19" t="s">
        <v>134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230</v>
      </c>
      <c r="BM150" s="217" t="s">
        <v>1333</v>
      </c>
    </row>
    <row r="151" s="2" customFormat="1">
      <c r="A151" s="40"/>
      <c r="B151" s="41"/>
      <c r="C151" s="42"/>
      <c r="D151" s="219" t="s">
        <v>144</v>
      </c>
      <c r="E151" s="42"/>
      <c r="F151" s="220" t="s">
        <v>1334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144</v>
      </c>
      <c r="AU151" s="19" t="s">
        <v>82</v>
      </c>
    </row>
    <row r="152" s="2" customFormat="1">
      <c r="A152" s="40"/>
      <c r="B152" s="41"/>
      <c r="C152" s="42"/>
      <c r="D152" s="224" t="s">
        <v>146</v>
      </c>
      <c r="E152" s="42"/>
      <c r="F152" s="225" t="s">
        <v>1335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146</v>
      </c>
      <c r="AU152" s="19" t="s">
        <v>82</v>
      </c>
    </row>
    <row r="153" s="2" customFormat="1" ht="24.15" customHeight="1">
      <c r="A153" s="40"/>
      <c r="B153" s="41"/>
      <c r="C153" s="258" t="s">
        <v>271</v>
      </c>
      <c r="D153" s="258" t="s">
        <v>315</v>
      </c>
      <c r="E153" s="259" t="s">
        <v>1336</v>
      </c>
      <c r="F153" s="260" t="s">
        <v>1337</v>
      </c>
      <c r="G153" s="261" t="s">
        <v>245</v>
      </c>
      <c r="H153" s="262">
        <v>172.5</v>
      </c>
      <c r="I153" s="263"/>
      <c r="J153" s="264">
        <f>ROUND(I153*H153,2)</f>
        <v>0</v>
      </c>
      <c r="K153" s="260" t="s">
        <v>141</v>
      </c>
      <c r="L153" s="265"/>
      <c r="M153" s="266" t="s">
        <v>19</v>
      </c>
      <c r="N153" s="267" t="s">
        <v>43</v>
      </c>
      <c r="O153" s="86"/>
      <c r="P153" s="215">
        <f>O153*H153</f>
        <v>0</v>
      </c>
      <c r="Q153" s="215">
        <v>0.00017000000000000001</v>
      </c>
      <c r="R153" s="215">
        <f>Q153*H153</f>
        <v>0.029325000000000004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318</v>
      </c>
      <c r="AT153" s="217" t="s">
        <v>315</v>
      </c>
      <c r="AU153" s="217" t="s">
        <v>82</v>
      </c>
      <c r="AY153" s="19" t="s">
        <v>134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230</v>
      </c>
      <c r="BM153" s="217" t="s">
        <v>1338</v>
      </c>
    </row>
    <row r="154" s="2" customFormat="1">
      <c r="A154" s="40"/>
      <c r="B154" s="41"/>
      <c r="C154" s="42"/>
      <c r="D154" s="219" t="s">
        <v>144</v>
      </c>
      <c r="E154" s="42"/>
      <c r="F154" s="220" t="s">
        <v>1337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144</v>
      </c>
      <c r="AU154" s="19" t="s">
        <v>82</v>
      </c>
    </row>
    <row r="155" s="13" customFormat="1">
      <c r="A155" s="13"/>
      <c r="B155" s="226"/>
      <c r="C155" s="227"/>
      <c r="D155" s="219" t="s">
        <v>154</v>
      </c>
      <c r="E155" s="228" t="s">
        <v>19</v>
      </c>
      <c r="F155" s="229" t="s">
        <v>1339</v>
      </c>
      <c r="G155" s="227"/>
      <c r="H155" s="230">
        <v>150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154</v>
      </c>
      <c r="AU155" s="236" t="s">
        <v>82</v>
      </c>
      <c r="AV155" s="13" t="s">
        <v>82</v>
      </c>
      <c r="AW155" s="13" t="s">
        <v>33</v>
      </c>
      <c r="AX155" s="13" t="s">
        <v>80</v>
      </c>
      <c r="AY155" s="236" t="s">
        <v>134</v>
      </c>
    </row>
    <row r="156" s="13" customFormat="1">
      <c r="A156" s="13"/>
      <c r="B156" s="226"/>
      <c r="C156" s="227"/>
      <c r="D156" s="219" t="s">
        <v>154</v>
      </c>
      <c r="E156" s="227"/>
      <c r="F156" s="229" t="s">
        <v>1340</v>
      </c>
      <c r="G156" s="227"/>
      <c r="H156" s="230">
        <v>172.5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154</v>
      </c>
      <c r="AU156" s="236" t="s">
        <v>82</v>
      </c>
      <c r="AV156" s="13" t="s">
        <v>82</v>
      </c>
      <c r="AW156" s="13" t="s">
        <v>4</v>
      </c>
      <c r="AX156" s="13" t="s">
        <v>80</v>
      </c>
      <c r="AY156" s="236" t="s">
        <v>134</v>
      </c>
    </row>
    <row r="157" s="2" customFormat="1" ht="24.15" customHeight="1">
      <c r="A157" s="40"/>
      <c r="B157" s="41"/>
      <c r="C157" s="206" t="s">
        <v>279</v>
      </c>
      <c r="D157" s="206" t="s">
        <v>137</v>
      </c>
      <c r="E157" s="207" t="s">
        <v>1341</v>
      </c>
      <c r="F157" s="208" t="s">
        <v>1342</v>
      </c>
      <c r="G157" s="209" t="s">
        <v>245</v>
      </c>
      <c r="H157" s="210">
        <v>40</v>
      </c>
      <c r="I157" s="211"/>
      <c r="J157" s="212">
        <f>ROUND(I157*H157,2)</f>
        <v>0</v>
      </c>
      <c r="K157" s="208" t="s">
        <v>141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230</v>
      </c>
      <c r="AT157" s="217" t="s">
        <v>137</v>
      </c>
      <c r="AU157" s="217" t="s">
        <v>82</v>
      </c>
      <c r="AY157" s="19" t="s">
        <v>134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230</v>
      </c>
      <c r="BM157" s="217" t="s">
        <v>1343</v>
      </c>
    </row>
    <row r="158" s="2" customFormat="1">
      <c r="A158" s="40"/>
      <c r="B158" s="41"/>
      <c r="C158" s="42"/>
      <c r="D158" s="219" t="s">
        <v>144</v>
      </c>
      <c r="E158" s="42"/>
      <c r="F158" s="220" t="s">
        <v>1344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144</v>
      </c>
      <c r="AU158" s="19" t="s">
        <v>82</v>
      </c>
    </row>
    <row r="159" s="2" customFormat="1">
      <c r="A159" s="40"/>
      <c r="B159" s="41"/>
      <c r="C159" s="42"/>
      <c r="D159" s="224" t="s">
        <v>146</v>
      </c>
      <c r="E159" s="42"/>
      <c r="F159" s="225" t="s">
        <v>1345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146</v>
      </c>
      <c r="AU159" s="19" t="s">
        <v>82</v>
      </c>
    </row>
    <row r="160" s="2" customFormat="1" ht="24.15" customHeight="1">
      <c r="A160" s="40"/>
      <c r="B160" s="41"/>
      <c r="C160" s="258" t="s">
        <v>7</v>
      </c>
      <c r="D160" s="258" t="s">
        <v>315</v>
      </c>
      <c r="E160" s="259" t="s">
        <v>1326</v>
      </c>
      <c r="F160" s="260" t="s">
        <v>1327</v>
      </c>
      <c r="G160" s="261" t="s">
        <v>245</v>
      </c>
      <c r="H160" s="262">
        <v>23</v>
      </c>
      <c r="I160" s="263"/>
      <c r="J160" s="264">
        <f>ROUND(I160*H160,2)</f>
        <v>0</v>
      </c>
      <c r="K160" s="260" t="s">
        <v>141</v>
      </c>
      <c r="L160" s="265"/>
      <c r="M160" s="266" t="s">
        <v>19</v>
      </c>
      <c r="N160" s="267" t="s">
        <v>43</v>
      </c>
      <c r="O160" s="86"/>
      <c r="P160" s="215">
        <f>O160*H160</f>
        <v>0</v>
      </c>
      <c r="Q160" s="215">
        <v>0.00012</v>
      </c>
      <c r="R160" s="215">
        <f>Q160*H160</f>
        <v>0.0027599999999999999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318</v>
      </c>
      <c r="AT160" s="217" t="s">
        <v>315</v>
      </c>
      <c r="AU160" s="217" t="s">
        <v>82</v>
      </c>
      <c r="AY160" s="19" t="s">
        <v>134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230</v>
      </c>
      <c r="BM160" s="217" t="s">
        <v>1346</v>
      </c>
    </row>
    <row r="161" s="2" customFormat="1">
      <c r="A161" s="40"/>
      <c r="B161" s="41"/>
      <c r="C161" s="42"/>
      <c r="D161" s="219" t="s">
        <v>144</v>
      </c>
      <c r="E161" s="42"/>
      <c r="F161" s="220" t="s">
        <v>1327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144</v>
      </c>
      <c r="AU161" s="19" t="s">
        <v>82</v>
      </c>
    </row>
    <row r="162" s="13" customFormat="1">
      <c r="A162" s="13"/>
      <c r="B162" s="226"/>
      <c r="C162" s="227"/>
      <c r="D162" s="219" t="s">
        <v>154</v>
      </c>
      <c r="E162" s="228" t="s">
        <v>19</v>
      </c>
      <c r="F162" s="229" t="s">
        <v>279</v>
      </c>
      <c r="G162" s="227"/>
      <c r="H162" s="230">
        <v>20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154</v>
      </c>
      <c r="AU162" s="236" t="s">
        <v>82</v>
      </c>
      <c r="AV162" s="13" t="s">
        <v>82</v>
      </c>
      <c r="AW162" s="13" t="s">
        <v>33</v>
      </c>
      <c r="AX162" s="13" t="s">
        <v>80</v>
      </c>
      <c r="AY162" s="236" t="s">
        <v>134</v>
      </c>
    </row>
    <row r="163" s="13" customFormat="1">
      <c r="A163" s="13"/>
      <c r="B163" s="226"/>
      <c r="C163" s="227"/>
      <c r="D163" s="219" t="s">
        <v>154</v>
      </c>
      <c r="E163" s="227"/>
      <c r="F163" s="229" t="s">
        <v>1347</v>
      </c>
      <c r="G163" s="227"/>
      <c r="H163" s="230">
        <v>23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154</v>
      </c>
      <c r="AU163" s="236" t="s">
        <v>82</v>
      </c>
      <c r="AV163" s="13" t="s">
        <v>82</v>
      </c>
      <c r="AW163" s="13" t="s">
        <v>4</v>
      </c>
      <c r="AX163" s="13" t="s">
        <v>80</v>
      </c>
      <c r="AY163" s="236" t="s">
        <v>134</v>
      </c>
    </row>
    <row r="164" s="2" customFormat="1" ht="24.15" customHeight="1">
      <c r="A164" s="40"/>
      <c r="B164" s="41"/>
      <c r="C164" s="258" t="s">
        <v>292</v>
      </c>
      <c r="D164" s="258" t="s">
        <v>315</v>
      </c>
      <c r="E164" s="259" t="s">
        <v>1336</v>
      </c>
      <c r="F164" s="260" t="s">
        <v>1337</v>
      </c>
      <c r="G164" s="261" t="s">
        <v>245</v>
      </c>
      <c r="H164" s="262">
        <v>23</v>
      </c>
      <c r="I164" s="263"/>
      <c r="J164" s="264">
        <f>ROUND(I164*H164,2)</f>
        <v>0</v>
      </c>
      <c r="K164" s="260" t="s">
        <v>141</v>
      </c>
      <c r="L164" s="265"/>
      <c r="M164" s="266" t="s">
        <v>19</v>
      </c>
      <c r="N164" s="267" t="s">
        <v>43</v>
      </c>
      <c r="O164" s="86"/>
      <c r="P164" s="215">
        <f>O164*H164</f>
        <v>0</v>
      </c>
      <c r="Q164" s="215">
        <v>0.00017000000000000001</v>
      </c>
      <c r="R164" s="215">
        <f>Q164*H164</f>
        <v>0.0039100000000000003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318</v>
      </c>
      <c r="AT164" s="217" t="s">
        <v>315</v>
      </c>
      <c r="AU164" s="217" t="s">
        <v>82</v>
      </c>
      <c r="AY164" s="19" t="s">
        <v>134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230</v>
      </c>
      <c r="BM164" s="217" t="s">
        <v>1348</v>
      </c>
    </row>
    <row r="165" s="2" customFormat="1">
      <c r="A165" s="40"/>
      <c r="B165" s="41"/>
      <c r="C165" s="42"/>
      <c r="D165" s="219" t="s">
        <v>144</v>
      </c>
      <c r="E165" s="42"/>
      <c r="F165" s="220" t="s">
        <v>1337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144</v>
      </c>
      <c r="AU165" s="19" t="s">
        <v>82</v>
      </c>
    </row>
    <row r="166" s="13" customFormat="1">
      <c r="A166" s="13"/>
      <c r="B166" s="226"/>
      <c r="C166" s="227"/>
      <c r="D166" s="219" t="s">
        <v>154</v>
      </c>
      <c r="E166" s="228" t="s">
        <v>19</v>
      </c>
      <c r="F166" s="229" t="s">
        <v>279</v>
      </c>
      <c r="G166" s="227"/>
      <c r="H166" s="230">
        <v>20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154</v>
      </c>
      <c r="AU166" s="236" t="s">
        <v>82</v>
      </c>
      <c r="AV166" s="13" t="s">
        <v>82</v>
      </c>
      <c r="AW166" s="13" t="s">
        <v>33</v>
      </c>
      <c r="AX166" s="13" t="s">
        <v>80</v>
      </c>
      <c r="AY166" s="236" t="s">
        <v>134</v>
      </c>
    </row>
    <row r="167" s="13" customFormat="1">
      <c r="A167" s="13"/>
      <c r="B167" s="226"/>
      <c r="C167" s="227"/>
      <c r="D167" s="219" t="s">
        <v>154</v>
      </c>
      <c r="E167" s="227"/>
      <c r="F167" s="229" t="s">
        <v>1347</v>
      </c>
      <c r="G167" s="227"/>
      <c r="H167" s="230">
        <v>23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154</v>
      </c>
      <c r="AU167" s="236" t="s">
        <v>82</v>
      </c>
      <c r="AV167" s="13" t="s">
        <v>82</v>
      </c>
      <c r="AW167" s="13" t="s">
        <v>4</v>
      </c>
      <c r="AX167" s="13" t="s">
        <v>80</v>
      </c>
      <c r="AY167" s="236" t="s">
        <v>134</v>
      </c>
    </row>
    <row r="168" s="2" customFormat="1" ht="24.15" customHeight="1">
      <c r="A168" s="40"/>
      <c r="B168" s="41"/>
      <c r="C168" s="206" t="s">
        <v>299</v>
      </c>
      <c r="D168" s="206" t="s">
        <v>137</v>
      </c>
      <c r="E168" s="207" t="s">
        <v>1349</v>
      </c>
      <c r="F168" s="208" t="s">
        <v>1350</v>
      </c>
      <c r="G168" s="209" t="s">
        <v>245</v>
      </c>
      <c r="H168" s="210">
        <v>100</v>
      </c>
      <c r="I168" s="211"/>
      <c r="J168" s="212">
        <f>ROUND(I168*H168,2)</f>
        <v>0</v>
      </c>
      <c r="K168" s="208" t="s">
        <v>141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230</v>
      </c>
      <c r="AT168" s="217" t="s">
        <v>137</v>
      </c>
      <c r="AU168" s="217" t="s">
        <v>82</v>
      </c>
      <c r="AY168" s="19" t="s">
        <v>134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230</v>
      </c>
      <c r="BM168" s="217" t="s">
        <v>1351</v>
      </c>
    </row>
    <row r="169" s="2" customFormat="1">
      <c r="A169" s="40"/>
      <c r="B169" s="41"/>
      <c r="C169" s="42"/>
      <c r="D169" s="219" t="s">
        <v>144</v>
      </c>
      <c r="E169" s="42"/>
      <c r="F169" s="220" t="s">
        <v>1352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144</v>
      </c>
      <c r="AU169" s="19" t="s">
        <v>82</v>
      </c>
    </row>
    <row r="170" s="2" customFormat="1">
      <c r="A170" s="40"/>
      <c r="B170" s="41"/>
      <c r="C170" s="42"/>
      <c r="D170" s="224" t="s">
        <v>146</v>
      </c>
      <c r="E170" s="42"/>
      <c r="F170" s="225" t="s">
        <v>1353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146</v>
      </c>
      <c r="AU170" s="19" t="s">
        <v>82</v>
      </c>
    </row>
    <row r="171" s="2" customFormat="1" ht="24.15" customHeight="1">
      <c r="A171" s="40"/>
      <c r="B171" s="41"/>
      <c r="C171" s="258" t="s">
        <v>306</v>
      </c>
      <c r="D171" s="258" t="s">
        <v>315</v>
      </c>
      <c r="E171" s="259" t="s">
        <v>1326</v>
      </c>
      <c r="F171" s="260" t="s">
        <v>1327</v>
      </c>
      <c r="G171" s="261" t="s">
        <v>245</v>
      </c>
      <c r="H171" s="262">
        <v>57.5</v>
      </c>
      <c r="I171" s="263"/>
      <c r="J171" s="264">
        <f>ROUND(I171*H171,2)</f>
        <v>0</v>
      </c>
      <c r="K171" s="260" t="s">
        <v>141</v>
      </c>
      <c r="L171" s="265"/>
      <c r="M171" s="266" t="s">
        <v>19</v>
      </c>
      <c r="N171" s="267" t="s">
        <v>43</v>
      </c>
      <c r="O171" s="86"/>
      <c r="P171" s="215">
        <f>O171*H171</f>
        <v>0</v>
      </c>
      <c r="Q171" s="215">
        <v>0.00012</v>
      </c>
      <c r="R171" s="215">
        <f>Q171*H171</f>
        <v>0.0068999999999999999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318</v>
      </c>
      <c r="AT171" s="217" t="s">
        <v>315</v>
      </c>
      <c r="AU171" s="217" t="s">
        <v>82</v>
      </c>
      <c r="AY171" s="19" t="s">
        <v>134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230</v>
      </c>
      <c r="BM171" s="217" t="s">
        <v>1354</v>
      </c>
    </row>
    <row r="172" s="2" customFormat="1">
      <c r="A172" s="40"/>
      <c r="B172" s="41"/>
      <c r="C172" s="42"/>
      <c r="D172" s="219" t="s">
        <v>144</v>
      </c>
      <c r="E172" s="42"/>
      <c r="F172" s="220" t="s">
        <v>1327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144</v>
      </c>
      <c r="AU172" s="19" t="s">
        <v>82</v>
      </c>
    </row>
    <row r="173" s="13" customFormat="1">
      <c r="A173" s="13"/>
      <c r="B173" s="226"/>
      <c r="C173" s="227"/>
      <c r="D173" s="219" t="s">
        <v>154</v>
      </c>
      <c r="E173" s="228" t="s">
        <v>19</v>
      </c>
      <c r="F173" s="229" t="s">
        <v>465</v>
      </c>
      <c r="G173" s="227"/>
      <c r="H173" s="230">
        <v>50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154</v>
      </c>
      <c r="AU173" s="236" t="s">
        <v>82</v>
      </c>
      <c r="AV173" s="13" t="s">
        <v>82</v>
      </c>
      <c r="AW173" s="13" t="s">
        <v>33</v>
      </c>
      <c r="AX173" s="13" t="s">
        <v>80</v>
      </c>
      <c r="AY173" s="236" t="s">
        <v>134</v>
      </c>
    </row>
    <row r="174" s="13" customFormat="1">
      <c r="A174" s="13"/>
      <c r="B174" s="226"/>
      <c r="C174" s="227"/>
      <c r="D174" s="219" t="s">
        <v>154</v>
      </c>
      <c r="E174" s="227"/>
      <c r="F174" s="229" t="s">
        <v>1355</v>
      </c>
      <c r="G174" s="227"/>
      <c r="H174" s="230">
        <v>57.5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154</v>
      </c>
      <c r="AU174" s="236" t="s">
        <v>82</v>
      </c>
      <c r="AV174" s="13" t="s">
        <v>82</v>
      </c>
      <c r="AW174" s="13" t="s">
        <v>4</v>
      </c>
      <c r="AX174" s="13" t="s">
        <v>80</v>
      </c>
      <c r="AY174" s="236" t="s">
        <v>134</v>
      </c>
    </row>
    <row r="175" s="2" customFormat="1" ht="24.15" customHeight="1">
      <c r="A175" s="40"/>
      <c r="B175" s="41"/>
      <c r="C175" s="258" t="s">
        <v>314</v>
      </c>
      <c r="D175" s="258" t="s">
        <v>315</v>
      </c>
      <c r="E175" s="259" t="s">
        <v>1336</v>
      </c>
      <c r="F175" s="260" t="s">
        <v>1337</v>
      </c>
      <c r="G175" s="261" t="s">
        <v>245</v>
      </c>
      <c r="H175" s="262">
        <v>57.5</v>
      </c>
      <c r="I175" s="263"/>
      <c r="J175" s="264">
        <f>ROUND(I175*H175,2)</f>
        <v>0</v>
      </c>
      <c r="K175" s="260" t="s">
        <v>141</v>
      </c>
      <c r="L175" s="265"/>
      <c r="M175" s="266" t="s">
        <v>19</v>
      </c>
      <c r="N175" s="267" t="s">
        <v>43</v>
      </c>
      <c r="O175" s="86"/>
      <c r="P175" s="215">
        <f>O175*H175</f>
        <v>0</v>
      </c>
      <c r="Q175" s="215">
        <v>0.00017000000000000001</v>
      </c>
      <c r="R175" s="215">
        <f>Q175*H175</f>
        <v>0.0097750000000000007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318</v>
      </c>
      <c r="AT175" s="217" t="s">
        <v>315</v>
      </c>
      <c r="AU175" s="217" t="s">
        <v>82</v>
      </c>
      <c r="AY175" s="19" t="s">
        <v>134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230</v>
      </c>
      <c r="BM175" s="217" t="s">
        <v>1356</v>
      </c>
    </row>
    <row r="176" s="2" customFormat="1">
      <c r="A176" s="40"/>
      <c r="B176" s="41"/>
      <c r="C176" s="42"/>
      <c r="D176" s="219" t="s">
        <v>144</v>
      </c>
      <c r="E176" s="42"/>
      <c r="F176" s="220" t="s">
        <v>1337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144</v>
      </c>
      <c r="AU176" s="19" t="s">
        <v>82</v>
      </c>
    </row>
    <row r="177" s="13" customFormat="1">
      <c r="A177" s="13"/>
      <c r="B177" s="226"/>
      <c r="C177" s="227"/>
      <c r="D177" s="219" t="s">
        <v>154</v>
      </c>
      <c r="E177" s="228" t="s">
        <v>19</v>
      </c>
      <c r="F177" s="229" t="s">
        <v>465</v>
      </c>
      <c r="G177" s="227"/>
      <c r="H177" s="230">
        <v>50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154</v>
      </c>
      <c r="AU177" s="236" t="s">
        <v>82</v>
      </c>
      <c r="AV177" s="13" t="s">
        <v>82</v>
      </c>
      <c r="AW177" s="13" t="s">
        <v>33</v>
      </c>
      <c r="AX177" s="13" t="s">
        <v>80</v>
      </c>
      <c r="AY177" s="236" t="s">
        <v>134</v>
      </c>
    </row>
    <row r="178" s="13" customFormat="1">
      <c r="A178" s="13"/>
      <c r="B178" s="226"/>
      <c r="C178" s="227"/>
      <c r="D178" s="219" t="s">
        <v>154</v>
      </c>
      <c r="E178" s="227"/>
      <c r="F178" s="229" t="s">
        <v>1355</v>
      </c>
      <c r="G178" s="227"/>
      <c r="H178" s="230">
        <v>57.5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154</v>
      </c>
      <c r="AU178" s="236" t="s">
        <v>82</v>
      </c>
      <c r="AV178" s="13" t="s">
        <v>82</v>
      </c>
      <c r="AW178" s="13" t="s">
        <v>4</v>
      </c>
      <c r="AX178" s="13" t="s">
        <v>80</v>
      </c>
      <c r="AY178" s="236" t="s">
        <v>134</v>
      </c>
    </row>
    <row r="179" s="2" customFormat="1" ht="24.15" customHeight="1">
      <c r="A179" s="40"/>
      <c r="B179" s="41"/>
      <c r="C179" s="206" t="s">
        <v>322</v>
      </c>
      <c r="D179" s="206" t="s">
        <v>137</v>
      </c>
      <c r="E179" s="207" t="s">
        <v>1357</v>
      </c>
      <c r="F179" s="208" t="s">
        <v>1358</v>
      </c>
      <c r="G179" s="209" t="s">
        <v>140</v>
      </c>
      <c r="H179" s="210">
        <v>152</v>
      </c>
      <c r="I179" s="211"/>
      <c r="J179" s="212">
        <f>ROUND(I179*H179,2)</f>
        <v>0</v>
      </c>
      <c r="K179" s="208" t="s">
        <v>141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230</v>
      </c>
      <c r="AT179" s="217" t="s">
        <v>137</v>
      </c>
      <c r="AU179" s="217" t="s">
        <v>82</v>
      </c>
      <c r="AY179" s="19" t="s">
        <v>134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230</v>
      </c>
      <c r="BM179" s="217" t="s">
        <v>1359</v>
      </c>
    </row>
    <row r="180" s="2" customFormat="1">
      <c r="A180" s="40"/>
      <c r="B180" s="41"/>
      <c r="C180" s="42"/>
      <c r="D180" s="219" t="s">
        <v>144</v>
      </c>
      <c r="E180" s="42"/>
      <c r="F180" s="220" t="s">
        <v>1360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144</v>
      </c>
      <c r="AU180" s="19" t="s">
        <v>82</v>
      </c>
    </row>
    <row r="181" s="2" customFormat="1">
      <c r="A181" s="40"/>
      <c r="B181" s="41"/>
      <c r="C181" s="42"/>
      <c r="D181" s="224" t="s">
        <v>146</v>
      </c>
      <c r="E181" s="42"/>
      <c r="F181" s="225" t="s">
        <v>1361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146</v>
      </c>
      <c r="AU181" s="19" t="s">
        <v>82</v>
      </c>
    </row>
    <row r="182" s="2" customFormat="1" ht="24.15" customHeight="1">
      <c r="A182" s="40"/>
      <c r="B182" s="41"/>
      <c r="C182" s="206" t="s">
        <v>328</v>
      </c>
      <c r="D182" s="206" t="s">
        <v>137</v>
      </c>
      <c r="E182" s="207" t="s">
        <v>1362</v>
      </c>
      <c r="F182" s="208" t="s">
        <v>1363</v>
      </c>
      <c r="G182" s="209" t="s">
        <v>140</v>
      </c>
      <c r="H182" s="210">
        <v>4</v>
      </c>
      <c r="I182" s="211"/>
      <c r="J182" s="212">
        <f>ROUND(I182*H182,2)</f>
        <v>0</v>
      </c>
      <c r="K182" s="208" t="s">
        <v>141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230</v>
      </c>
      <c r="AT182" s="217" t="s">
        <v>137</v>
      </c>
      <c r="AU182" s="217" t="s">
        <v>82</v>
      </c>
      <c r="AY182" s="19" t="s">
        <v>134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230</v>
      </c>
      <c r="BM182" s="217" t="s">
        <v>1364</v>
      </c>
    </row>
    <row r="183" s="2" customFormat="1">
      <c r="A183" s="40"/>
      <c r="B183" s="41"/>
      <c r="C183" s="42"/>
      <c r="D183" s="219" t="s">
        <v>144</v>
      </c>
      <c r="E183" s="42"/>
      <c r="F183" s="220" t="s">
        <v>1365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144</v>
      </c>
      <c r="AU183" s="19" t="s">
        <v>82</v>
      </c>
    </row>
    <row r="184" s="2" customFormat="1">
      <c r="A184" s="40"/>
      <c r="B184" s="41"/>
      <c r="C184" s="42"/>
      <c r="D184" s="224" t="s">
        <v>146</v>
      </c>
      <c r="E184" s="42"/>
      <c r="F184" s="225" t="s">
        <v>1366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146</v>
      </c>
      <c r="AU184" s="19" t="s">
        <v>82</v>
      </c>
    </row>
    <row r="185" s="2" customFormat="1" ht="21.75" customHeight="1">
      <c r="A185" s="40"/>
      <c r="B185" s="41"/>
      <c r="C185" s="258" t="s">
        <v>336</v>
      </c>
      <c r="D185" s="258" t="s">
        <v>315</v>
      </c>
      <c r="E185" s="259" t="s">
        <v>1367</v>
      </c>
      <c r="F185" s="260" t="s">
        <v>1368</v>
      </c>
      <c r="G185" s="261" t="s">
        <v>140</v>
      </c>
      <c r="H185" s="262">
        <v>4</v>
      </c>
      <c r="I185" s="263"/>
      <c r="J185" s="264">
        <f>ROUND(I185*H185,2)</f>
        <v>0</v>
      </c>
      <c r="K185" s="260" t="s">
        <v>141</v>
      </c>
      <c r="L185" s="265"/>
      <c r="M185" s="266" t="s">
        <v>19</v>
      </c>
      <c r="N185" s="267" t="s">
        <v>43</v>
      </c>
      <c r="O185" s="86"/>
      <c r="P185" s="215">
        <f>O185*H185</f>
        <v>0</v>
      </c>
      <c r="Q185" s="215">
        <v>5.0000000000000002E-05</v>
      </c>
      <c r="R185" s="215">
        <f>Q185*H185</f>
        <v>0.00020000000000000001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318</v>
      </c>
      <c r="AT185" s="217" t="s">
        <v>315</v>
      </c>
      <c r="AU185" s="217" t="s">
        <v>82</v>
      </c>
      <c r="AY185" s="19" t="s">
        <v>134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230</v>
      </c>
      <c r="BM185" s="217" t="s">
        <v>1369</v>
      </c>
    </row>
    <row r="186" s="2" customFormat="1">
      <c r="A186" s="40"/>
      <c r="B186" s="41"/>
      <c r="C186" s="42"/>
      <c r="D186" s="219" t="s">
        <v>144</v>
      </c>
      <c r="E186" s="42"/>
      <c r="F186" s="220" t="s">
        <v>1368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144</v>
      </c>
      <c r="AU186" s="19" t="s">
        <v>82</v>
      </c>
    </row>
    <row r="187" s="2" customFormat="1" ht="16.5" customHeight="1">
      <c r="A187" s="40"/>
      <c r="B187" s="41"/>
      <c r="C187" s="258" t="s">
        <v>345</v>
      </c>
      <c r="D187" s="258" t="s">
        <v>315</v>
      </c>
      <c r="E187" s="259" t="s">
        <v>1370</v>
      </c>
      <c r="F187" s="260" t="s">
        <v>1371</v>
      </c>
      <c r="G187" s="261" t="s">
        <v>140</v>
      </c>
      <c r="H187" s="262">
        <v>4</v>
      </c>
      <c r="I187" s="263"/>
      <c r="J187" s="264">
        <f>ROUND(I187*H187,2)</f>
        <v>0</v>
      </c>
      <c r="K187" s="260" t="s">
        <v>141</v>
      </c>
      <c r="L187" s="265"/>
      <c r="M187" s="266" t="s">
        <v>19</v>
      </c>
      <c r="N187" s="267" t="s">
        <v>43</v>
      </c>
      <c r="O187" s="86"/>
      <c r="P187" s="215">
        <f>O187*H187</f>
        <v>0</v>
      </c>
      <c r="Q187" s="215">
        <v>3.0000000000000001E-05</v>
      </c>
      <c r="R187" s="215">
        <f>Q187*H187</f>
        <v>0.00012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318</v>
      </c>
      <c r="AT187" s="217" t="s">
        <v>315</v>
      </c>
      <c r="AU187" s="217" t="s">
        <v>82</v>
      </c>
      <c r="AY187" s="19" t="s">
        <v>134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230</v>
      </c>
      <c r="BM187" s="217" t="s">
        <v>1372</v>
      </c>
    </row>
    <row r="188" s="2" customFormat="1">
      <c r="A188" s="40"/>
      <c r="B188" s="41"/>
      <c r="C188" s="42"/>
      <c r="D188" s="219" t="s">
        <v>144</v>
      </c>
      <c r="E188" s="42"/>
      <c r="F188" s="220" t="s">
        <v>1371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144</v>
      </c>
      <c r="AU188" s="19" t="s">
        <v>82</v>
      </c>
    </row>
    <row r="189" s="2" customFormat="1" ht="16.5" customHeight="1">
      <c r="A189" s="40"/>
      <c r="B189" s="41"/>
      <c r="C189" s="258" t="s">
        <v>352</v>
      </c>
      <c r="D189" s="258" t="s">
        <v>315</v>
      </c>
      <c r="E189" s="259" t="s">
        <v>1373</v>
      </c>
      <c r="F189" s="260" t="s">
        <v>1374</v>
      </c>
      <c r="G189" s="261" t="s">
        <v>140</v>
      </c>
      <c r="H189" s="262">
        <v>4</v>
      </c>
      <c r="I189" s="263"/>
      <c r="J189" s="264">
        <f>ROUND(I189*H189,2)</f>
        <v>0</v>
      </c>
      <c r="K189" s="260" t="s">
        <v>141</v>
      </c>
      <c r="L189" s="265"/>
      <c r="M189" s="266" t="s">
        <v>19</v>
      </c>
      <c r="N189" s="267" t="s">
        <v>43</v>
      </c>
      <c r="O189" s="86"/>
      <c r="P189" s="215">
        <f>O189*H189</f>
        <v>0</v>
      </c>
      <c r="Q189" s="215">
        <v>1.0000000000000001E-05</v>
      </c>
      <c r="R189" s="215">
        <f>Q189*H189</f>
        <v>4.0000000000000003E-05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318</v>
      </c>
      <c r="AT189" s="217" t="s">
        <v>315</v>
      </c>
      <c r="AU189" s="217" t="s">
        <v>82</v>
      </c>
      <c r="AY189" s="19" t="s">
        <v>134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230</v>
      </c>
      <c r="BM189" s="217" t="s">
        <v>1375</v>
      </c>
    </row>
    <row r="190" s="2" customFormat="1">
      <c r="A190" s="40"/>
      <c r="B190" s="41"/>
      <c r="C190" s="42"/>
      <c r="D190" s="219" t="s">
        <v>144</v>
      </c>
      <c r="E190" s="42"/>
      <c r="F190" s="220" t="s">
        <v>1374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144</v>
      </c>
      <c r="AU190" s="19" t="s">
        <v>82</v>
      </c>
    </row>
    <row r="191" s="2" customFormat="1" ht="24.15" customHeight="1">
      <c r="A191" s="40"/>
      <c r="B191" s="41"/>
      <c r="C191" s="206" t="s">
        <v>358</v>
      </c>
      <c r="D191" s="206" t="s">
        <v>137</v>
      </c>
      <c r="E191" s="207" t="s">
        <v>1376</v>
      </c>
      <c r="F191" s="208" t="s">
        <v>1377</v>
      </c>
      <c r="G191" s="209" t="s">
        <v>140</v>
      </c>
      <c r="H191" s="210">
        <v>14</v>
      </c>
      <c r="I191" s="211"/>
      <c r="J191" s="212">
        <f>ROUND(I191*H191,2)</f>
        <v>0</v>
      </c>
      <c r="K191" s="208" t="s">
        <v>141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230</v>
      </c>
      <c r="AT191" s="217" t="s">
        <v>137</v>
      </c>
      <c r="AU191" s="217" t="s">
        <v>82</v>
      </c>
      <c r="AY191" s="19" t="s">
        <v>134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230</v>
      </c>
      <c r="BM191" s="217" t="s">
        <v>1378</v>
      </c>
    </row>
    <row r="192" s="2" customFormat="1">
      <c r="A192" s="40"/>
      <c r="B192" s="41"/>
      <c r="C192" s="42"/>
      <c r="D192" s="219" t="s">
        <v>144</v>
      </c>
      <c r="E192" s="42"/>
      <c r="F192" s="220" t="s">
        <v>1379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144</v>
      </c>
      <c r="AU192" s="19" t="s">
        <v>82</v>
      </c>
    </row>
    <row r="193" s="2" customFormat="1">
      <c r="A193" s="40"/>
      <c r="B193" s="41"/>
      <c r="C193" s="42"/>
      <c r="D193" s="224" t="s">
        <v>146</v>
      </c>
      <c r="E193" s="42"/>
      <c r="F193" s="225" t="s">
        <v>1380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146</v>
      </c>
      <c r="AU193" s="19" t="s">
        <v>82</v>
      </c>
    </row>
    <row r="194" s="13" customFormat="1">
      <c r="A194" s="13"/>
      <c r="B194" s="226"/>
      <c r="C194" s="227"/>
      <c r="D194" s="219" t="s">
        <v>154</v>
      </c>
      <c r="E194" s="228" t="s">
        <v>19</v>
      </c>
      <c r="F194" s="229" t="s">
        <v>1304</v>
      </c>
      <c r="G194" s="227"/>
      <c r="H194" s="230">
        <v>14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154</v>
      </c>
      <c r="AU194" s="236" t="s">
        <v>82</v>
      </c>
      <c r="AV194" s="13" t="s">
        <v>82</v>
      </c>
      <c r="AW194" s="13" t="s">
        <v>33</v>
      </c>
      <c r="AX194" s="13" t="s">
        <v>72</v>
      </c>
      <c r="AY194" s="236" t="s">
        <v>134</v>
      </c>
    </row>
    <row r="195" s="14" customFormat="1">
      <c r="A195" s="14"/>
      <c r="B195" s="237"/>
      <c r="C195" s="238"/>
      <c r="D195" s="219" t="s">
        <v>154</v>
      </c>
      <c r="E195" s="239" t="s">
        <v>19</v>
      </c>
      <c r="F195" s="240" t="s">
        <v>156</v>
      </c>
      <c r="G195" s="238"/>
      <c r="H195" s="241">
        <v>14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154</v>
      </c>
      <c r="AU195" s="247" t="s">
        <v>82</v>
      </c>
      <c r="AV195" s="14" t="s">
        <v>142</v>
      </c>
      <c r="AW195" s="14" t="s">
        <v>33</v>
      </c>
      <c r="AX195" s="14" t="s">
        <v>80</v>
      </c>
      <c r="AY195" s="247" t="s">
        <v>134</v>
      </c>
    </row>
    <row r="196" s="2" customFormat="1" ht="24.15" customHeight="1">
      <c r="A196" s="40"/>
      <c r="B196" s="41"/>
      <c r="C196" s="258" t="s">
        <v>318</v>
      </c>
      <c r="D196" s="258" t="s">
        <v>315</v>
      </c>
      <c r="E196" s="259" t="s">
        <v>1381</v>
      </c>
      <c r="F196" s="260" t="s">
        <v>1382</v>
      </c>
      <c r="G196" s="261" t="s">
        <v>140</v>
      </c>
      <c r="H196" s="262">
        <v>10</v>
      </c>
      <c r="I196" s="263"/>
      <c r="J196" s="264">
        <f>ROUND(I196*H196,2)</f>
        <v>0</v>
      </c>
      <c r="K196" s="260" t="s">
        <v>141</v>
      </c>
      <c r="L196" s="265"/>
      <c r="M196" s="266" t="s">
        <v>19</v>
      </c>
      <c r="N196" s="267" t="s">
        <v>43</v>
      </c>
      <c r="O196" s="86"/>
      <c r="P196" s="215">
        <f>O196*H196</f>
        <v>0</v>
      </c>
      <c r="Q196" s="215">
        <v>6.9999999999999994E-05</v>
      </c>
      <c r="R196" s="215">
        <f>Q196*H196</f>
        <v>0.00069999999999999988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318</v>
      </c>
      <c r="AT196" s="217" t="s">
        <v>315</v>
      </c>
      <c r="AU196" s="217" t="s">
        <v>82</v>
      </c>
      <c r="AY196" s="19" t="s">
        <v>134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230</v>
      </c>
      <c r="BM196" s="217" t="s">
        <v>1383</v>
      </c>
    </row>
    <row r="197" s="2" customFormat="1">
      <c r="A197" s="40"/>
      <c r="B197" s="41"/>
      <c r="C197" s="42"/>
      <c r="D197" s="219" t="s">
        <v>144</v>
      </c>
      <c r="E197" s="42"/>
      <c r="F197" s="220" t="s">
        <v>1382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144</v>
      </c>
      <c r="AU197" s="19" t="s">
        <v>82</v>
      </c>
    </row>
    <row r="198" s="2" customFormat="1" ht="16.5" customHeight="1">
      <c r="A198" s="40"/>
      <c r="B198" s="41"/>
      <c r="C198" s="258" t="s">
        <v>369</v>
      </c>
      <c r="D198" s="258" t="s">
        <v>315</v>
      </c>
      <c r="E198" s="259" t="s">
        <v>1384</v>
      </c>
      <c r="F198" s="260" t="s">
        <v>1385</v>
      </c>
      <c r="G198" s="261" t="s">
        <v>140</v>
      </c>
      <c r="H198" s="262">
        <v>1</v>
      </c>
      <c r="I198" s="263"/>
      <c r="J198" s="264">
        <f>ROUND(I198*H198,2)</f>
        <v>0</v>
      </c>
      <c r="K198" s="260" t="s">
        <v>141</v>
      </c>
      <c r="L198" s="265"/>
      <c r="M198" s="266" t="s">
        <v>19</v>
      </c>
      <c r="N198" s="267" t="s">
        <v>43</v>
      </c>
      <c r="O198" s="86"/>
      <c r="P198" s="215">
        <f>O198*H198</f>
        <v>0</v>
      </c>
      <c r="Q198" s="215">
        <v>4.0000000000000003E-05</v>
      </c>
      <c r="R198" s="215">
        <f>Q198*H198</f>
        <v>4.0000000000000003E-05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318</v>
      </c>
      <c r="AT198" s="217" t="s">
        <v>315</v>
      </c>
      <c r="AU198" s="217" t="s">
        <v>82</v>
      </c>
      <c r="AY198" s="19" t="s">
        <v>134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230</v>
      </c>
      <c r="BM198" s="217" t="s">
        <v>1386</v>
      </c>
    </row>
    <row r="199" s="2" customFormat="1">
      <c r="A199" s="40"/>
      <c r="B199" s="41"/>
      <c r="C199" s="42"/>
      <c r="D199" s="219" t="s">
        <v>144</v>
      </c>
      <c r="E199" s="42"/>
      <c r="F199" s="220" t="s">
        <v>1385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144</v>
      </c>
      <c r="AU199" s="19" t="s">
        <v>82</v>
      </c>
    </row>
    <row r="200" s="2" customFormat="1" ht="16.5" customHeight="1">
      <c r="A200" s="40"/>
      <c r="B200" s="41"/>
      <c r="C200" s="258" t="s">
        <v>373</v>
      </c>
      <c r="D200" s="258" t="s">
        <v>315</v>
      </c>
      <c r="E200" s="259" t="s">
        <v>1387</v>
      </c>
      <c r="F200" s="260" t="s">
        <v>1388</v>
      </c>
      <c r="G200" s="261" t="s">
        <v>140</v>
      </c>
      <c r="H200" s="262">
        <v>2</v>
      </c>
      <c r="I200" s="263"/>
      <c r="J200" s="264">
        <f>ROUND(I200*H200,2)</f>
        <v>0</v>
      </c>
      <c r="K200" s="260" t="s">
        <v>141</v>
      </c>
      <c r="L200" s="265"/>
      <c r="M200" s="266" t="s">
        <v>19</v>
      </c>
      <c r="N200" s="267" t="s">
        <v>43</v>
      </c>
      <c r="O200" s="86"/>
      <c r="P200" s="215">
        <f>O200*H200</f>
        <v>0</v>
      </c>
      <c r="Q200" s="215">
        <v>6.0000000000000002E-05</v>
      </c>
      <c r="R200" s="215">
        <f>Q200*H200</f>
        <v>0.00012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318</v>
      </c>
      <c r="AT200" s="217" t="s">
        <v>315</v>
      </c>
      <c r="AU200" s="217" t="s">
        <v>82</v>
      </c>
      <c r="AY200" s="19" t="s">
        <v>134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230</v>
      </c>
      <c r="BM200" s="217" t="s">
        <v>1389</v>
      </c>
    </row>
    <row r="201" s="2" customFormat="1">
      <c r="A201" s="40"/>
      <c r="B201" s="41"/>
      <c r="C201" s="42"/>
      <c r="D201" s="219" t="s">
        <v>144</v>
      </c>
      <c r="E201" s="42"/>
      <c r="F201" s="220" t="s">
        <v>1388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144</v>
      </c>
      <c r="AU201" s="19" t="s">
        <v>82</v>
      </c>
    </row>
    <row r="202" s="2" customFormat="1" ht="33" customHeight="1">
      <c r="A202" s="40"/>
      <c r="B202" s="41"/>
      <c r="C202" s="206" t="s">
        <v>379</v>
      </c>
      <c r="D202" s="206" t="s">
        <v>137</v>
      </c>
      <c r="E202" s="207" t="s">
        <v>1390</v>
      </c>
      <c r="F202" s="208" t="s">
        <v>1391</v>
      </c>
      <c r="G202" s="209" t="s">
        <v>140</v>
      </c>
      <c r="H202" s="210">
        <v>13</v>
      </c>
      <c r="I202" s="211"/>
      <c r="J202" s="212">
        <f>ROUND(I202*H202,2)</f>
        <v>0</v>
      </c>
      <c r="K202" s="208" t="s">
        <v>141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230</v>
      </c>
      <c r="AT202" s="217" t="s">
        <v>137</v>
      </c>
      <c r="AU202" s="217" t="s">
        <v>82</v>
      </c>
      <c r="AY202" s="19" t="s">
        <v>134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230</v>
      </c>
      <c r="BM202" s="217" t="s">
        <v>1392</v>
      </c>
    </row>
    <row r="203" s="2" customFormat="1">
      <c r="A203" s="40"/>
      <c r="B203" s="41"/>
      <c r="C203" s="42"/>
      <c r="D203" s="219" t="s">
        <v>144</v>
      </c>
      <c r="E203" s="42"/>
      <c r="F203" s="220" t="s">
        <v>1393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144</v>
      </c>
      <c r="AU203" s="19" t="s">
        <v>82</v>
      </c>
    </row>
    <row r="204" s="2" customFormat="1">
      <c r="A204" s="40"/>
      <c r="B204" s="41"/>
      <c r="C204" s="42"/>
      <c r="D204" s="224" t="s">
        <v>146</v>
      </c>
      <c r="E204" s="42"/>
      <c r="F204" s="225" t="s">
        <v>1394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146</v>
      </c>
      <c r="AU204" s="19" t="s">
        <v>82</v>
      </c>
    </row>
    <row r="205" s="13" customFormat="1">
      <c r="A205" s="13"/>
      <c r="B205" s="226"/>
      <c r="C205" s="227"/>
      <c r="D205" s="219" t="s">
        <v>154</v>
      </c>
      <c r="E205" s="228" t="s">
        <v>19</v>
      </c>
      <c r="F205" s="229" t="s">
        <v>1395</v>
      </c>
      <c r="G205" s="227"/>
      <c r="H205" s="230">
        <v>13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154</v>
      </c>
      <c r="AU205" s="236" t="s">
        <v>82</v>
      </c>
      <c r="AV205" s="13" t="s">
        <v>82</v>
      </c>
      <c r="AW205" s="13" t="s">
        <v>33</v>
      </c>
      <c r="AX205" s="13" t="s">
        <v>72</v>
      </c>
      <c r="AY205" s="236" t="s">
        <v>134</v>
      </c>
    </row>
    <row r="206" s="14" customFormat="1">
      <c r="A206" s="14"/>
      <c r="B206" s="237"/>
      <c r="C206" s="238"/>
      <c r="D206" s="219" t="s">
        <v>154</v>
      </c>
      <c r="E206" s="239" t="s">
        <v>19</v>
      </c>
      <c r="F206" s="240" t="s">
        <v>156</v>
      </c>
      <c r="G206" s="238"/>
      <c r="H206" s="241">
        <v>13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154</v>
      </c>
      <c r="AU206" s="247" t="s">
        <v>82</v>
      </c>
      <c r="AV206" s="14" t="s">
        <v>142</v>
      </c>
      <c r="AW206" s="14" t="s">
        <v>33</v>
      </c>
      <c r="AX206" s="14" t="s">
        <v>80</v>
      </c>
      <c r="AY206" s="247" t="s">
        <v>134</v>
      </c>
    </row>
    <row r="207" s="2" customFormat="1" ht="24.15" customHeight="1">
      <c r="A207" s="40"/>
      <c r="B207" s="41"/>
      <c r="C207" s="258" t="s">
        <v>383</v>
      </c>
      <c r="D207" s="258" t="s">
        <v>315</v>
      </c>
      <c r="E207" s="259" t="s">
        <v>1396</v>
      </c>
      <c r="F207" s="260" t="s">
        <v>1397</v>
      </c>
      <c r="G207" s="261" t="s">
        <v>140</v>
      </c>
      <c r="H207" s="262">
        <v>9</v>
      </c>
      <c r="I207" s="263"/>
      <c r="J207" s="264">
        <f>ROUND(I207*H207,2)</f>
        <v>0</v>
      </c>
      <c r="K207" s="260" t="s">
        <v>141</v>
      </c>
      <c r="L207" s="265"/>
      <c r="M207" s="266" t="s">
        <v>19</v>
      </c>
      <c r="N207" s="267" t="s">
        <v>43</v>
      </c>
      <c r="O207" s="86"/>
      <c r="P207" s="215">
        <f>O207*H207</f>
        <v>0</v>
      </c>
      <c r="Q207" s="215">
        <v>0.00010000000000000001</v>
      </c>
      <c r="R207" s="215">
        <f>Q207*H207</f>
        <v>0.00090000000000000008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318</v>
      </c>
      <c r="AT207" s="217" t="s">
        <v>315</v>
      </c>
      <c r="AU207" s="217" t="s">
        <v>82</v>
      </c>
      <c r="AY207" s="19" t="s">
        <v>134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230</v>
      </c>
      <c r="BM207" s="217" t="s">
        <v>1398</v>
      </c>
    </row>
    <row r="208" s="2" customFormat="1">
      <c r="A208" s="40"/>
      <c r="B208" s="41"/>
      <c r="C208" s="42"/>
      <c r="D208" s="219" t="s">
        <v>144</v>
      </c>
      <c r="E208" s="42"/>
      <c r="F208" s="220" t="s">
        <v>1397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144</v>
      </c>
      <c r="AU208" s="19" t="s">
        <v>82</v>
      </c>
    </row>
    <row r="209" s="2" customFormat="1" ht="37.8" customHeight="1">
      <c r="A209" s="40"/>
      <c r="B209" s="41"/>
      <c r="C209" s="206" t="s">
        <v>389</v>
      </c>
      <c r="D209" s="206" t="s">
        <v>137</v>
      </c>
      <c r="E209" s="207" t="s">
        <v>1399</v>
      </c>
      <c r="F209" s="208" t="s">
        <v>1400</v>
      </c>
      <c r="G209" s="209" t="s">
        <v>140</v>
      </c>
      <c r="H209" s="210">
        <v>12</v>
      </c>
      <c r="I209" s="211"/>
      <c r="J209" s="212">
        <f>ROUND(I209*H209,2)</f>
        <v>0</v>
      </c>
      <c r="K209" s="208" t="s">
        <v>141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230</v>
      </c>
      <c r="AT209" s="217" t="s">
        <v>137</v>
      </c>
      <c r="AU209" s="217" t="s">
        <v>82</v>
      </c>
      <c r="AY209" s="19" t="s">
        <v>134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80</v>
      </c>
      <c r="BK209" s="218">
        <f>ROUND(I209*H209,2)</f>
        <v>0</v>
      </c>
      <c r="BL209" s="19" t="s">
        <v>230</v>
      </c>
      <c r="BM209" s="217" t="s">
        <v>1401</v>
      </c>
    </row>
    <row r="210" s="2" customFormat="1">
      <c r="A210" s="40"/>
      <c r="B210" s="41"/>
      <c r="C210" s="42"/>
      <c r="D210" s="219" t="s">
        <v>144</v>
      </c>
      <c r="E210" s="42"/>
      <c r="F210" s="220" t="s">
        <v>1402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144</v>
      </c>
      <c r="AU210" s="19" t="s">
        <v>82</v>
      </c>
    </row>
    <row r="211" s="2" customFormat="1">
      <c r="A211" s="40"/>
      <c r="B211" s="41"/>
      <c r="C211" s="42"/>
      <c r="D211" s="224" t="s">
        <v>146</v>
      </c>
      <c r="E211" s="42"/>
      <c r="F211" s="225" t="s">
        <v>1403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146</v>
      </c>
      <c r="AU211" s="19" t="s">
        <v>82</v>
      </c>
    </row>
    <row r="212" s="13" customFormat="1">
      <c r="A212" s="13"/>
      <c r="B212" s="226"/>
      <c r="C212" s="227"/>
      <c r="D212" s="219" t="s">
        <v>154</v>
      </c>
      <c r="E212" s="228" t="s">
        <v>19</v>
      </c>
      <c r="F212" s="229" t="s">
        <v>1404</v>
      </c>
      <c r="G212" s="227"/>
      <c r="H212" s="230">
        <v>12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154</v>
      </c>
      <c r="AU212" s="236" t="s">
        <v>82</v>
      </c>
      <c r="AV212" s="13" t="s">
        <v>82</v>
      </c>
      <c r="AW212" s="13" t="s">
        <v>33</v>
      </c>
      <c r="AX212" s="13" t="s">
        <v>72</v>
      </c>
      <c r="AY212" s="236" t="s">
        <v>134</v>
      </c>
    </row>
    <row r="213" s="14" customFormat="1">
      <c r="A213" s="14"/>
      <c r="B213" s="237"/>
      <c r="C213" s="238"/>
      <c r="D213" s="219" t="s">
        <v>154</v>
      </c>
      <c r="E213" s="239" t="s">
        <v>19</v>
      </c>
      <c r="F213" s="240" t="s">
        <v>156</v>
      </c>
      <c r="G213" s="238"/>
      <c r="H213" s="241">
        <v>12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154</v>
      </c>
      <c r="AU213" s="247" t="s">
        <v>82</v>
      </c>
      <c r="AV213" s="14" t="s">
        <v>142</v>
      </c>
      <c r="AW213" s="14" t="s">
        <v>33</v>
      </c>
      <c r="AX213" s="14" t="s">
        <v>80</v>
      </c>
      <c r="AY213" s="247" t="s">
        <v>134</v>
      </c>
    </row>
    <row r="214" s="2" customFormat="1" ht="24.15" customHeight="1">
      <c r="A214" s="40"/>
      <c r="B214" s="41"/>
      <c r="C214" s="258" t="s">
        <v>393</v>
      </c>
      <c r="D214" s="258" t="s">
        <v>315</v>
      </c>
      <c r="E214" s="259" t="s">
        <v>1405</v>
      </c>
      <c r="F214" s="260" t="s">
        <v>1406</v>
      </c>
      <c r="G214" s="261" t="s">
        <v>140</v>
      </c>
      <c r="H214" s="262">
        <v>12</v>
      </c>
      <c r="I214" s="263"/>
      <c r="J214" s="264">
        <f>ROUND(I214*H214,2)</f>
        <v>0</v>
      </c>
      <c r="K214" s="260" t="s">
        <v>141</v>
      </c>
      <c r="L214" s="265"/>
      <c r="M214" s="266" t="s">
        <v>19</v>
      </c>
      <c r="N214" s="267" t="s">
        <v>43</v>
      </c>
      <c r="O214" s="86"/>
      <c r="P214" s="215">
        <f>O214*H214</f>
        <v>0</v>
      </c>
      <c r="Q214" s="215">
        <v>0.0025500000000000002</v>
      </c>
      <c r="R214" s="215">
        <f>Q214*H214</f>
        <v>0.030600000000000002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318</v>
      </c>
      <c r="AT214" s="217" t="s">
        <v>315</v>
      </c>
      <c r="AU214" s="217" t="s">
        <v>82</v>
      </c>
      <c r="AY214" s="19" t="s">
        <v>134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230</v>
      </c>
      <c r="BM214" s="217" t="s">
        <v>1407</v>
      </c>
    </row>
    <row r="215" s="2" customFormat="1">
      <c r="A215" s="40"/>
      <c r="B215" s="41"/>
      <c r="C215" s="42"/>
      <c r="D215" s="219" t="s">
        <v>144</v>
      </c>
      <c r="E215" s="42"/>
      <c r="F215" s="220" t="s">
        <v>1406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144</v>
      </c>
      <c r="AU215" s="19" t="s">
        <v>82</v>
      </c>
    </row>
    <row r="216" s="2" customFormat="1" ht="24.15" customHeight="1">
      <c r="A216" s="40"/>
      <c r="B216" s="41"/>
      <c r="C216" s="206" t="s">
        <v>397</v>
      </c>
      <c r="D216" s="206" t="s">
        <v>137</v>
      </c>
      <c r="E216" s="207" t="s">
        <v>1408</v>
      </c>
      <c r="F216" s="208" t="s">
        <v>1409</v>
      </c>
      <c r="G216" s="209" t="s">
        <v>140</v>
      </c>
      <c r="H216" s="210">
        <v>1</v>
      </c>
      <c r="I216" s="211"/>
      <c r="J216" s="212">
        <f>ROUND(I216*H216,2)</f>
        <v>0</v>
      </c>
      <c r="K216" s="208" t="s">
        <v>141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230</v>
      </c>
      <c r="AT216" s="217" t="s">
        <v>137</v>
      </c>
      <c r="AU216" s="217" t="s">
        <v>82</v>
      </c>
      <c r="AY216" s="19" t="s">
        <v>134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230</v>
      </c>
      <c r="BM216" s="217" t="s">
        <v>1410</v>
      </c>
    </row>
    <row r="217" s="2" customFormat="1">
      <c r="A217" s="40"/>
      <c r="B217" s="41"/>
      <c r="C217" s="42"/>
      <c r="D217" s="219" t="s">
        <v>144</v>
      </c>
      <c r="E217" s="42"/>
      <c r="F217" s="220" t="s">
        <v>1411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144</v>
      </c>
      <c r="AU217" s="19" t="s">
        <v>82</v>
      </c>
    </row>
    <row r="218" s="2" customFormat="1">
      <c r="A218" s="40"/>
      <c r="B218" s="41"/>
      <c r="C218" s="42"/>
      <c r="D218" s="224" t="s">
        <v>146</v>
      </c>
      <c r="E218" s="42"/>
      <c r="F218" s="225" t="s">
        <v>1412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146</v>
      </c>
      <c r="AU218" s="19" t="s">
        <v>82</v>
      </c>
    </row>
    <row r="219" s="2" customFormat="1" ht="21.75" customHeight="1">
      <c r="A219" s="40"/>
      <c r="B219" s="41"/>
      <c r="C219" s="206" t="s">
        <v>403</v>
      </c>
      <c r="D219" s="206" t="s">
        <v>137</v>
      </c>
      <c r="E219" s="207" t="s">
        <v>1413</v>
      </c>
      <c r="F219" s="208" t="s">
        <v>1414</v>
      </c>
      <c r="G219" s="209" t="s">
        <v>821</v>
      </c>
      <c r="H219" s="210">
        <v>1</v>
      </c>
      <c r="I219" s="211"/>
      <c r="J219" s="212">
        <f>ROUND(I219*H219,2)</f>
        <v>0</v>
      </c>
      <c r="K219" s="208" t="s">
        <v>288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230</v>
      </c>
      <c r="AT219" s="217" t="s">
        <v>137</v>
      </c>
      <c r="AU219" s="217" t="s">
        <v>82</v>
      </c>
      <c r="AY219" s="19" t="s">
        <v>134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230</v>
      </c>
      <c r="BM219" s="217" t="s">
        <v>1415</v>
      </c>
    </row>
    <row r="220" s="2" customFormat="1">
      <c r="A220" s="40"/>
      <c r="B220" s="41"/>
      <c r="C220" s="42"/>
      <c r="D220" s="219" t="s">
        <v>144</v>
      </c>
      <c r="E220" s="42"/>
      <c r="F220" s="220" t="s">
        <v>1414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144</v>
      </c>
      <c r="AU220" s="19" t="s">
        <v>82</v>
      </c>
    </row>
    <row r="221" s="2" customFormat="1" ht="24.15" customHeight="1">
      <c r="A221" s="40"/>
      <c r="B221" s="41"/>
      <c r="C221" s="206" t="s">
        <v>407</v>
      </c>
      <c r="D221" s="206" t="s">
        <v>137</v>
      </c>
      <c r="E221" s="207" t="s">
        <v>1416</v>
      </c>
      <c r="F221" s="208" t="s">
        <v>1417</v>
      </c>
      <c r="G221" s="209" t="s">
        <v>339</v>
      </c>
      <c r="H221" s="268"/>
      <c r="I221" s="211"/>
      <c r="J221" s="212">
        <f>ROUND(I221*H221,2)</f>
        <v>0</v>
      </c>
      <c r="K221" s="208" t="s">
        <v>141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230</v>
      </c>
      <c r="AT221" s="217" t="s">
        <v>137</v>
      </c>
      <c r="AU221" s="217" t="s">
        <v>82</v>
      </c>
      <c r="AY221" s="19" t="s">
        <v>134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230</v>
      </c>
      <c r="BM221" s="217" t="s">
        <v>1418</v>
      </c>
    </row>
    <row r="222" s="2" customFormat="1">
      <c r="A222" s="40"/>
      <c r="B222" s="41"/>
      <c r="C222" s="42"/>
      <c r="D222" s="219" t="s">
        <v>144</v>
      </c>
      <c r="E222" s="42"/>
      <c r="F222" s="220" t="s">
        <v>1419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144</v>
      </c>
      <c r="AU222" s="19" t="s">
        <v>82</v>
      </c>
    </row>
    <row r="223" s="2" customFormat="1">
      <c r="A223" s="40"/>
      <c r="B223" s="41"/>
      <c r="C223" s="42"/>
      <c r="D223" s="224" t="s">
        <v>146</v>
      </c>
      <c r="E223" s="42"/>
      <c r="F223" s="225" t="s">
        <v>1420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146</v>
      </c>
      <c r="AU223" s="19" t="s">
        <v>82</v>
      </c>
    </row>
    <row r="224" s="12" customFormat="1" ht="22.8" customHeight="1">
      <c r="A224" s="12"/>
      <c r="B224" s="190"/>
      <c r="C224" s="191"/>
      <c r="D224" s="192" t="s">
        <v>71</v>
      </c>
      <c r="E224" s="204" t="s">
        <v>1421</v>
      </c>
      <c r="F224" s="204" t="s">
        <v>1422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SUM(P225:P264)</f>
        <v>0</v>
      </c>
      <c r="Q224" s="198"/>
      <c r="R224" s="199">
        <f>SUM(R225:R264)</f>
        <v>0.018420000000000002</v>
      </c>
      <c r="S224" s="198"/>
      <c r="T224" s="200">
        <f>SUM(T225:T264)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82</v>
      </c>
      <c r="AT224" s="202" t="s">
        <v>71</v>
      </c>
      <c r="AU224" s="202" t="s">
        <v>80</v>
      </c>
      <c r="AY224" s="201" t="s">
        <v>134</v>
      </c>
      <c r="BK224" s="203">
        <f>SUM(BK225:BK264)</f>
        <v>0</v>
      </c>
    </row>
    <row r="225" s="2" customFormat="1" ht="33" customHeight="1">
      <c r="A225" s="40"/>
      <c r="B225" s="41"/>
      <c r="C225" s="206" t="s">
        <v>413</v>
      </c>
      <c r="D225" s="206" t="s">
        <v>137</v>
      </c>
      <c r="E225" s="207" t="s">
        <v>1423</v>
      </c>
      <c r="F225" s="208" t="s">
        <v>1424</v>
      </c>
      <c r="G225" s="209" t="s">
        <v>140</v>
      </c>
      <c r="H225" s="210">
        <v>2</v>
      </c>
      <c r="I225" s="211"/>
      <c r="J225" s="212">
        <f>ROUND(I225*H225,2)</f>
        <v>0</v>
      </c>
      <c r="K225" s="208" t="s">
        <v>141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230</v>
      </c>
      <c r="AT225" s="217" t="s">
        <v>137</v>
      </c>
      <c r="AU225" s="217" t="s">
        <v>82</v>
      </c>
      <c r="AY225" s="19" t="s">
        <v>134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230</v>
      </c>
      <c r="BM225" s="217" t="s">
        <v>1425</v>
      </c>
    </row>
    <row r="226" s="2" customFormat="1">
      <c r="A226" s="40"/>
      <c r="B226" s="41"/>
      <c r="C226" s="42"/>
      <c r="D226" s="219" t="s">
        <v>144</v>
      </c>
      <c r="E226" s="42"/>
      <c r="F226" s="220" t="s">
        <v>1426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144</v>
      </c>
      <c r="AU226" s="19" t="s">
        <v>82</v>
      </c>
    </row>
    <row r="227" s="2" customFormat="1">
      <c r="A227" s="40"/>
      <c r="B227" s="41"/>
      <c r="C227" s="42"/>
      <c r="D227" s="224" t="s">
        <v>146</v>
      </c>
      <c r="E227" s="42"/>
      <c r="F227" s="225" t="s">
        <v>1427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146</v>
      </c>
      <c r="AU227" s="19" t="s">
        <v>82</v>
      </c>
    </row>
    <row r="228" s="2" customFormat="1" ht="24.15" customHeight="1">
      <c r="A228" s="40"/>
      <c r="B228" s="41"/>
      <c r="C228" s="258" t="s">
        <v>417</v>
      </c>
      <c r="D228" s="258" t="s">
        <v>315</v>
      </c>
      <c r="E228" s="259" t="s">
        <v>1428</v>
      </c>
      <c r="F228" s="260" t="s">
        <v>1429</v>
      </c>
      <c r="G228" s="261" t="s">
        <v>140</v>
      </c>
      <c r="H228" s="262">
        <v>2</v>
      </c>
      <c r="I228" s="263"/>
      <c r="J228" s="264">
        <f>ROUND(I228*H228,2)</f>
        <v>0</v>
      </c>
      <c r="K228" s="260" t="s">
        <v>141</v>
      </c>
      <c r="L228" s="265"/>
      <c r="M228" s="266" t="s">
        <v>19</v>
      </c>
      <c r="N228" s="267" t="s">
        <v>43</v>
      </c>
      <c r="O228" s="86"/>
      <c r="P228" s="215">
        <f>O228*H228</f>
        <v>0</v>
      </c>
      <c r="Q228" s="215">
        <v>6.9999999999999994E-05</v>
      </c>
      <c r="R228" s="215">
        <f>Q228*H228</f>
        <v>0.00013999999999999999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318</v>
      </c>
      <c r="AT228" s="217" t="s">
        <v>315</v>
      </c>
      <c r="AU228" s="217" t="s">
        <v>82</v>
      </c>
      <c r="AY228" s="19" t="s">
        <v>134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230</v>
      </c>
      <c r="BM228" s="217" t="s">
        <v>1430</v>
      </c>
    </row>
    <row r="229" s="2" customFormat="1">
      <c r="A229" s="40"/>
      <c r="B229" s="41"/>
      <c r="C229" s="42"/>
      <c r="D229" s="219" t="s">
        <v>144</v>
      </c>
      <c r="E229" s="42"/>
      <c r="F229" s="220" t="s">
        <v>1429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144</v>
      </c>
      <c r="AU229" s="19" t="s">
        <v>82</v>
      </c>
    </row>
    <row r="230" s="2" customFormat="1" ht="24.15" customHeight="1">
      <c r="A230" s="40"/>
      <c r="B230" s="41"/>
      <c r="C230" s="206" t="s">
        <v>425</v>
      </c>
      <c r="D230" s="206" t="s">
        <v>137</v>
      </c>
      <c r="E230" s="207" t="s">
        <v>1431</v>
      </c>
      <c r="F230" s="208" t="s">
        <v>1432</v>
      </c>
      <c r="G230" s="209" t="s">
        <v>245</v>
      </c>
      <c r="H230" s="210">
        <v>250</v>
      </c>
      <c r="I230" s="211"/>
      <c r="J230" s="212">
        <f>ROUND(I230*H230,2)</f>
        <v>0</v>
      </c>
      <c r="K230" s="208" t="s">
        <v>141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230</v>
      </c>
      <c r="AT230" s="217" t="s">
        <v>137</v>
      </c>
      <c r="AU230" s="217" t="s">
        <v>82</v>
      </c>
      <c r="AY230" s="19" t="s">
        <v>134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230</v>
      </c>
      <c r="BM230" s="217" t="s">
        <v>1433</v>
      </c>
    </row>
    <row r="231" s="2" customFormat="1">
      <c r="A231" s="40"/>
      <c r="B231" s="41"/>
      <c r="C231" s="42"/>
      <c r="D231" s="219" t="s">
        <v>144</v>
      </c>
      <c r="E231" s="42"/>
      <c r="F231" s="220" t="s">
        <v>1432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144</v>
      </c>
      <c r="AU231" s="19" t="s">
        <v>82</v>
      </c>
    </row>
    <row r="232" s="2" customFormat="1">
      <c r="A232" s="40"/>
      <c r="B232" s="41"/>
      <c r="C232" s="42"/>
      <c r="D232" s="224" t="s">
        <v>146</v>
      </c>
      <c r="E232" s="42"/>
      <c r="F232" s="225" t="s">
        <v>1434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146</v>
      </c>
      <c r="AU232" s="19" t="s">
        <v>82</v>
      </c>
    </row>
    <row r="233" s="2" customFormat="1" ht="24.15" customHeight="1">
      <c r="A233" s="40"/>
      <c r="B233" s="41"/>
      <c r="C233" s="258" t="s">
        <v>432</v>
      </c>
      <c r="D233" s="258" t="s">
        <v>315</v>
      </c>
      <c r="E233" s="259" t="s">
        <v>1435</v>
      </c>
      <c r="F233" s="260" t="s">
        <v>1436</v>
      </c>
      <c r="G233" s="261" t="s">
        <v>245</v>
      </c>
      <c r="H233" s="262">
        <v>300</v>
      </c>
      <c r="I233" s="263"/>
      <c r="J233" s="264">
        <f>ROUND(I233*H233,2)</f>
        <v>0</v>
      </c>
      <c r="K233" s="260" t="s">
        <v>141</v>
      </c>
      <c r="L233" s="265"/>
      <c r="M233" s="266" t="s">
        <v>19</v>
      </c>
      <c r="N233" s="267" t="s">
        <v>43</v>
      </c>
      <c r="O233" s="86"/>
      <c r="P233" s="215">
        <f>O233*H233</f>
        <v>0</v>
      </c>
      <c r="Q233" s="215">
        <v>6.0000000000000002E-05</v>
      </c>
      <c r="R233" s="215">
        <f>Q233*H233</f>
        <v>0.018000000000000002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318</v>
      </c>
      <c r="AT233" s="217" t="s">
        <v>315</v>
      </c>
      <c r="AU233" s="217" t="s">
        <v>82</v>
      </c>
      <c r="AY233" s="19" t="s">
        <v>134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230</v>
      </c>
      <c r="BM233" s="217" t="s">
        <v>1437</v>
      </c>
    </row>
    <row r="234" s="2" customFormat="1">
      <c r="A234" s="40"/>
      <c r="B234" s="41"/>
      <c r="C234" s="42"/>
      <c r="D234" s="219" t="s">
        <v>144</v>
      </c>
      <c r="E234" s="42"/>
      <c r="F234" s="220" t="s">
        <v>1436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144</v>
      </c>
      <c r="AU234" s="19" t="s">
        <v>82</v>
      </c>
    </row>
    <row r="235" s="13" customFormat="1">
      <c r="A235" s="13"/>
      <c r="B235" s="226"/>
      <c r="C235" s="227"/>
      <c r="D235" s="219" t="s">
        <v>154</v>
      </c>
      <c r="E235" s="228" t="s">
        <v>19</v>
      </c>
      <c r="F235" s="229" t="s">
        <v>1438</v>
      </c>
      <c r="G235" s="227"/>
      <c r="H235" s="230">
        <v>250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154</v>
      </c>
      <c r="AU235" s="236" t="s">
        <v>82</v>
      </c>
      <c r="AV235" s="13" t="s">
        <v>82</v>
      </c>
      <c r="AW235" s="13" t="s">
        <v>33</v>
      </c>
      <c r="AX235" s="13" t="s">
        <v>80</v>
      </c>
      <c r="AY235" s="236" t="s">
        <v>134</v>
      </c>
    </row>
    <row r="236" s="13" customFormat="1">
      <c r="A236" s="13"/>
      <c r="B236" s="226"/>
      <c r="C236" s="227"/>
      <c r="D236" s="219" t="s">
        <v>154</v>
      </c>
      <c r="E236" s="227"/>
      <c r="F236" s="229" t="s">
        <v>1439</v>
      </c>
      <c r="G236" s="227"/>
      <c r="H236" s="230">
        <v>300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154</v>
      </c>
      <c r="AU236" s="236" t="s">
        <v>82</v>
      </c>
      <c r="AV236" s="13" t="s">
        <v>82</v>
      </c>
      <c r="AW236" s="13" t="s">
        <v>4</v>
      </c>
      <c r="AX236" s="13" t="s">
        <v>80</v>
      </c>
      <c r="AY236" s="236" t="s">
        <v>134</v>
      </c>
    </row>
    <row r="237" s="2" customFormat="1" ht="24.15" customHeight="1">
      <c r="A237" s="40"/>
      <c r="B237" s="41"/>
      <c r="C237" s="206" t="s">
        <v>440</v>
      </c>
      <c r="D237" s="206" t="s">
        <v>137</v>
      </c>
      <c r="E237" s="207" t="s">
        <v>1440</v>
      </c>
      <c r="F237" s="208" t="s">
        <v>1441</v>
      </c>
      <c r="G237" s="209" t="s">
        <v>140</v>
      </c>
      <c r="H237" s="210">
        <v>6</v>
      </c>
      <c r="I237" s="211"/>
      <c r="J237" s="212">
        <f>ROUND(I237*H237,2)</f>
        <v>0</v>
      </c>
      <c r="K237" s="208" t="s">
        <v>141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230</v>
      </c>
      <c r="AT237" s="217" t="s">
        <v>137</v>
      </c>
      <c r="AU237" s="217" t="s">
        <v>82</v>
      </c>
      <c r="AY237" s="19" t="s">
        <v>134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230</v>
      </c>
      <c r="BM237" s="217" t="s">
        <v>1442</v>
      </c>
    </row>
    <row r="238" s="2" customFormat="1">
      <c r="A238" s="40"/>
      <c r="B238" s="41"/>
      <c r="C238" s="42"/>
      <c r="D238" s="219" t="s">
        <v>144</v>
      </c>
      <c r="E238" s="42"/>
      <c r="F238" s="220" t="s">
        <v>1441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144</v>
      </c>
      <c r="AU238" s="19" t="s">
        <v>82</v>
      </c>
    </row>
    <row r="239" s="2" customFormat="1">
      <c r="A239" s="40"/>
      <c r="B239" s="41"/>
      <c r="C239" s="42"/>
      <c r="D239" s="224" t="s">
        <v>146</v>
      </c>
      <c r="E239" s="42"/>
      <c r="F239" s="225" t="s">
        <v>1443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146</v>
      </c>
      <c r="AU239" s="19" t="s">
        <v>82</v>
      </c>
    </row>
    <row r="240" s="13" customFormat="1">
      <c r="A240" s="13"/>
      <c r="B240" s="226"/>
      <c r="C240" s="227"/>
      <c r="D240" s="219" t="s">
        <v>154</v>
      </c>
      <c r="E240" s="228" t="s">
        <v>19</v>
      </c>
      <c r="F240" s="229" t="s">
        <v>1444</v>
      </c>
      <c r="G240" s="227"/>
      <c r="H240" s="230">
        <v>6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154</v>
      </c>
      <c r="AU240" s="236" t="s">
        <v>82</v>
      </c>
      <c r="AV240" s="13" t="s">
        <v>82</v>
      </c>
      <c r="AW240" s="13" t="s">
        <v>33</v>
      </c>
      <c r="AX240" s="13" t="s">
        <v>72</v>
      </c>
      <c r="AY240" s="236" t="s">
        <v>134</v>
      </c>
    </row>
    <row r="241" s="14" customFormat="1">
      <c r="A241" s="14"/>
      <c r="B241" s="237"/>
      <c r="C241" s="238"/>
      <c r="D241" s="219" t="s">
        <v>154</v>
      </c>
      <c r="E241" s="239" t="s">
        <v>19</v>
      </c>
      <c r="F241" s="240" t="s">
        <v>156</v>
      </c>
      <c r="G241" s="238"/>
      <c r="H241" s="241">
        <v>6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154</v>
      </c>
      <c r="AU241" s="247" t="s">
        <v>82</v>
      </c>
      <c r="AV241" s="14" t="s">
        <v>142</v>
      </c>
      <c r="AW241" s="14" t="s">
        <v>33</v>
      </c>
      <c r="AX241" s="14" t="s">
        <v>80</v>
      </c>
      <c r="AY241" s="247" t="s">
        <v>134</v>
      </c>
    </row>
    <row r="242" s="2" customFormat="1" ht="24.15" customHeight="1">
      <c r="A242" s="40"/>
      <c r="B242" s="41"/>
      <c r="C242" s="258" t="s">
        <v>446</v>
      </c>
      <c r="D242" s="258" t="s">
        <v>315</v>
      </c>
      <c r="E242" s="259" t="s">
        <v>1445</v>
      </c>
      <c r="F242" s="260" t="s">
        <v>1446</v>
      </c>
      <c r="G242" s="261" t="s">
        <v>140</v>
      </c>
      <c r="H242" s="262">
        <v>6</v>
      </c>
      <c r="I242" s="263"/>
      <c r="J242" s="264">
        <f>ROUND(I242*H242,2)</f>
        <v>0</v>
      </c>
      <c r="K242" s="260" t="s">
        <v>141</v>
      </c>
      <c r="L242" s="265"/>
      <c r="M242" s="266" t="s">
        <v>19</v>
      </c>
      <c r="N242" s="267" t="s">
        <v>43</v>
      </c>
      <c r="O242" s="86"/>
      <c r="P242" s="215">
        <f>O242*H242</f>
        <v>0</v>
      </c>
      <c r="Q242" s="215">
        <v>2.0000000000000002E-05</v>
      </c>
      <c r="R242" s="215">
        <f>Q242*H242</f>
        <v>0.00012000000000000002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318</v>
      </c>
      <c r="AT242" s="217" t="s">
        <v>315</v>
      </c>
      <c r="AU242" s="217" t="s">
        <v>82</v>
      </c>
      <c r="AY242" s="19" t="s">
        <v>134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80</v>
      </c>
      <c r="BK242" s="218">
        <f>ROUND(I242*H242,2)</f>
        <v>0</v>
      </c>
      <c r="BL242" s="19" t="s">
        <v>230</v>
      </c>
      <c r="BM242" s="217" t="s">
        <v>1447</v>
      </c>
    </row>
    <row r="243" s="2" customFormat="1">
      <c r="A243" s="40"/>
      <c r="B243" s="41"/>
      <c r="C243" s="42"/>
      <c r="D243" s="219" t="s">
        <v>144</v>
      </c>
      <c r="E243" s="42"/>
      <c r="F243" s="220" t="s">
        <v>1446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144</v>
      </c>
      <c r="AU243" s="19" t="s">
        <v>82</v>
      </c>
    </row>
    <row r="244" s="2" customFormat="1" ht="16.5" customHeight="1">
      <c r="A244" s="40"/>
      <c r="B244" s="41"/>
      <c r="C244" s="206" t="s">
        <v>452</v>
      </c>
      <c r="D244" s="206" t="s">
        <v>137</v>
      </c>
      <c r="E244" s="207" t="s">
        <v>1448</v>
      </c>
      <c r="F244" s="208" t="s">
        <v>1449</v>
      </c>
      <c r="G244" s="209" t="s">
        <v>821</v>
      </c>
      <c r="H244" s="210">
        <v>1</v>
      </c>
      <c r="I244" s="211"/>
      <c r="J244" s="212">
        <f>ROUND(I244*H244,2)</f>
        <v>0</v>
      </c>
      <c r="K244" s="208" t="s">
        <v>288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230</v>
      </c>
      <c r="AT244" s="217" t="s">
        <v>137</v>
      </c>
      <c r="AU244" s="217" t="s">
        <v>82</v>
      </c>
      <c r="AY244" s="19" t="s">
        <v>134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230</v>
      </c>
      <c r="BM244" s="217" t="s">
        <v>1450</v>
      </c>
    </row>
    <row r="245" s="2" customFormat="1">
      <c r="A245" s="40"/>
      <c r="B245" s="41"/>
      <c r="C245" s="42"/>
      <c r="D245" s="219" t="s">
        <v>144</v>
      </c>
      <c r="E245" s="42"/>
      <c r="F245" s="220" t="s">
        <v>1449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144</v>
      </c>
      <c r="AU245" s="19" t="s">
        <v>82</v>
      </c>
    </row>
    <row r="246" s="2" customFormat="1" ht="24.15" customHeight="1">
      <c r="A246" s="40"/>
      <c r="B246" s="41"/>
      <c r="C246" s="206" t="s">
        <v>459</v>
      </c>
      <c r="D246" s="206" t="s">
        <v>137</v>
      </c>
      <c r="E246" s="207" t="s">
        <v>1451</v>
      </c>
      <c r="F246" s="208" t="s">
        <v>1452</v>
      </c>
      <c r="G246" s="209" t="s">
        <v>140</v>
      </c>
      <c r="H246" s="210">
        <v>2</v>
      </c>
      <c r="I246" s="211"/>
      <c r="J246" s="212">
        <f>ROUND(I246*H246,2)</f>
        <v>0</v>
      </c>
      <c r="K246" s="208" t="s">
        <v>141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230</v>
      </c>
      <c r="AT246" s="217" t="s">
        <v>137</v>
      </c>
      <c r="AU246" s="217" t="s">
        <v>82</v>
      </c>
      <c r="AY246" s="19" t="s">
        <v>134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230</v>
      </c>
      <c r="BM246" s="217" t="s">
        <v>1453</v>
      </c>
    </row>
    <row r="247" s="2" customFormat="1">
      <c r="A247" s="40"/>
      <c r="B247" s="41"/>
      <c r="C247" s="42"/>
      <c r="D247" s="219" t="s">
        <v>144</v>
      </c>
      <c r="E247" s="42"/>
      <c r="F247" s="220" t="s">
        <v>1454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144</v>
      </c>
      <c r="AU247" s="19" t="s">
        <v>82</v>
      </c>
    </row>
    <row r="248" s="2" customFormat="1">
      <c r="A248" s="40"/>
      <c r="B248" s="41"/>
      <c r="C248" s="42"/>
      <c r="D248" s="224" t="s">
        <v>146</v>
      </c>
      <c r="E248" s="42"/>
      <c r="F248" s="225" t="s">
        <v>1455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146</v>
      </c>
      <c r="AU248" s="19" t="s">
        <v>82</v>
      </c>
    </row>
    <row r="249" s="2" customFormat="1" ht="24.15" customHeight="1">
      <c r="A249" s="40"/>
      <c r="B249" s="41"/>
      <c r="C249" s="258" t="s">
        <v>465</v>
      </c>
      <c r="D249" s="258" t="s">
        <v>315</v>
      </c>
      <c r="E249" s="259" t="s">
        <v>1456</v>
      </c>
      <c r="F249" s="260" t="s">
        <v>1457</v>
      </c>
      <c r="G249" s="261" t="s">
        <v>140</v>
      </c>
      <c r="H249" s="262">
        <v>2</v>
      </c>
      <c r="I249" s="263"/>
      <c r="J249" s="264">
        <f>ROUND(I249*H249,2)</f>
        <v>0</v>
      </c>
      <c r="K249" s="260" t="s">
        <v>288</v>
      </c>
      <c r="L249" s="265"/>
      <c r="M249" s="266" t="s">
        <v>19</v>
      </c>
      <c r="N249" s="267" t="s">
        <v>43</v>
      </c>
      <c r="O249" s="86"/>
      <c r="P249" s="215">
        <f>O249*H249</f>
        <v>0</v>
      </c>
      <c r="Q249" s="215">
        <v>4.0000000000000003E-05</v>
      </c>
      <c r="R249" s="215">
        <f>Q249*H249</f>
        <v>8.0000000000000007E-05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318</v>
      </c>
      <c r="AT249" s="217" t="s">
        <v>315</v>
      </c>
      <c r="AU249" s="217" t="s">
        <v>82</v>
      </c>
      <c r="AY249" s="19" t="s">
        <v>134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230</v>
      </c>
      <c r="BM249" s="217" t="s">
        <v>1458</v>
      </c>
    </row>
    <row r="250" s="2" customFormat="1">
      <c r="A250" s="40"/>
      <c r="B250" s="41"/>
      <c r="C250" s="42"/>
      <c r="D250" s="219" t="s">
        <v>144</v>
      </c>
      <c r="E250" s="42"/>
      <c r="F250" s="220" t="s">
        <v>1457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144</v>
      </c>
      <c r="AU250" s="19" t="s">
        <v>82</v>
      </c>
    </row>
    <row r="251" s="2" customFormat="1" ht="24.15" customHeight="1">
      <c r="A251" s="40"/>
      <c r="B251" s="41"/>
      <c r="C251" s="258" t="s">
        <v>471</v>
      </c>
      <c r="D251" s="258" t="s">
        <v>315</v>
      </c>
      <c r="E251" s="259" t="s">
        <v>1459</v>
      </c>
      <c r="F251" s="260" t="s">
        <v>1460</v>
      </c>
      <c r="G251" s="261" t="s">
        <v>140</v>
      </c>
      <c r="H251" s="262">
        <v>4</v>
      </c>
      <c r="I251" s="263"/>
      <c r="J251" s="264">
        <f>ROUND(I251*H251,2)</f>
        <v>0</v>
      </c>
      <c r="K251" s="260" t="s">
        <v>288</v>
      </c>
      <c r="L251" s="265"/>
      <c r="M251" s="266" t="s">
        <v>19</v>
      </c>
      <c r="N251" s="267" t="s">
        <v>43</v>
      </c>
      <c r="O251" s="86"/>
      <c r="P251" s="215">
        <f>O251*H251</f>
        <v>0</v>
      </c>
      <c r="Q251" s="215">
        <v>2.0000000000000002E-05</v>
      </c>
      <c r="R251" s="215">
        <f>Q251*H251</f>
        <v>8.0000000000000007E-05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318</v>
      </c>
      <c r="AT251" s="217" t="s">
        <v>315</v>
      </c>
      <c r="AU251" s="217" t="s">
        <v>82</v>
      </c>
      <c r="AY251" s="19" t="s">
        <v>134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230</v>
      </c>
      <c r="BM251" s="217" t="s">
        <v>1461</v>
      </c>
    </row>
    <row r="252" s="2" customFormat="1">
      <c r="A252" s="40"/>
      <c r="B252" s="41"/>
      <c r="C252" s="42"/>
      <c r="D252" s="219" t="s">
        <v>144</v>
      </c>
      <c r="E252" s="42"/>
      <c r="F252" s="220" t="s">
        <v>1460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144</v>
      </c>
      <c r="AU252" s="19" t="s">
        <v>82</v>
      </c>
    </row>
    <row r="253" s="2" customFormat="1" ht="16.5" customHeight="1">
      <c r="A253" s="40"/>
      <c r="B253" s="41"/>
      <c r="C253" s="206" t="s">
        <v>477</v>
      </c>
      <c r="D253" s="206" t="s">
        <v>137</v>
      </c>
      <c r="E253" s="207" t="s">
        <v>1462</v>
      </c>
      <c r="F253" s="208" t="s">
        <v>1463</v>
      </c>
      <c r="G253" s="209" t="s">
        <v>140</v>
      </c>
      <c r="H253" s="210">
        <v>4</v>
      </c>
      <c r="I253" s="211"/>
      <c r="J253" s="212">
        <f>ROUND(I253*H253,2)</f>
        <v>0</v>
      </c>
      <c r="K253" s="208" t="s">
        <v>141</v>
      </c>
      <c r="L253" s="46"/>
      <c r="M253" s="213" t="s">
        <v>19</v>
      </c>
      <c r="N253" s="214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230</v>
      </c>
      <c r="AT253" s="217" t="s">
        <v>137</v>
      </c>
      <c r="AU253" s="217" t="s">
        <v>82</v>
      </c>
      <c r="AY253" s="19" t="s">
        <v>134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230</v>
      </c>
      <c r="BM253" s="217" t="s">
        <v>1464</v>
      </c>
    </row>
    <row r="254" s="2" customFormat="1">
      <c r="A254" s="40"/>
      <c r="B254" s="41"/>
      <c r="C254" s="42"/>
      <c r="D254" s="219" t="s">
        <v>144</v>
      </c>
      <c r="E254" s="42"/>
      <c r="F254" s="220" t="s">
        <v>1465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144</v>
      </c>
      <c r="AU254" s="19" t="s">
        <v>82</v>
      </c>
    </row>
    <row r="255" s="2" customFormat="1">
      <c r="A255" s="40"/>
      <c r="B255" s="41"/>
      <c r="C255" s="42"/>
      <c r="D255" s="224" t="s">
        <v>146</v>
      </c>
      <c r="E255" s="42"/>
      <c r="F255" s="225" t="s">
        <v>1466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146</v>
      </c>
      <c r="AU255" s="19" t="s">
        <v>82</v>
      </c>
    </row>
    <row r="256" s="2" customFormat="1" ht="16.5" customHeight="1">
      <c r="A256" s="40"/>
      <c r="B256" s="41"/>
      <c r="C256" s="206" t="s">
        <v>483</v>
      </c>
      <c r="D256" s="206" t="s">
        <v>137</v>
      </c>
      <c r="E256" s="207" t="s">
        <v>1467</v>
      </c>
      <c r="F256" s="208" t="s">
        <v>1468</v>
      </c>
      <c r="G256" s="209" t="s">
        <v>140</v>
      </c>
      <c r="H256" s="210">
        <v>4</v>
      </c>
      <c r="I256" s="211"/>
      <c r="J256" s="212">
        <f>ROUND(I256*H256,2)</f>
        <v>0</v>
      </c>
      <c r="K256" s="208" t="s">
        <v>141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230</v>
      </c>
      <c r="AT256" s="217" t="s">
        <v>137</v>
      </c>
      <c r="AU256" s="217" t="s">
        <v>82</v>
      </c>
      <c r="AY256" s="19" t="s">
        <v>134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230</v>
      </c>
      <c r="BM256" s="217" t="s">
        <v>1469</v>
      </c>
    </row>
    <row r="257" s="2" customFormat="1">
      <c r="A257" s="40"/>
      <c r="B257" s="41"/>
      <c r="C257" s="42"/>
      <c r="D257" s="219" t="s">
        <v>144</v>
      </c>
      <c r="E257" s="42"/>
      <c r="F257" s="220" t="s">
        <v>1470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144</v>
      </c>
      <c r="AU257" s="19" t="s">
        <v>82</v>
      </c>
    </row>
    <row r="258" s="2" customFormat="1">
      <c r="A258" s="40"/>
      <c r="B258" s="41"/>
      <c r="C258" s="42"/>
      <c r="D258" s="224" t="s">
        <v>146</v>
      </c>
      <c r="E258" s="42"/>
      <c r="F258" s="225" t="s">
        <v>1471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146</v>
      </c>
      <c r="AU258" s="19" t="s">
        <v>82</v>
      </c>
    </row>
    <row r="259" s="2" customFormat="1" ht="21.75" customHeight="1">
      <c r="A259" s="40"/>
      <c r="B259" s="41"/>
      <c r="C259" s="206" t="s">
        <v>491</v>
      </c>
      <c r="D259" s="206" t="s">
        <v>137</v>
      </c>
      <c r="E259" s="207" t="s">
        <v>1472</v>
      </c>
      <c r="F259" s="208" t="s">
        <v>1473</v>
      </c>
      <c r="G259" s="209" t="s">
        <v>140</v>
      </c>
      <c r="H259" s="210">
        <v>4</v>
      </c>
      <c r="I259" s="211"/>
      <c r="J259" s="212">
        <f>ROUND(I259*H259,2)</f>
        <v>0</v>
      </c>
      <c r="K259" s="208" t="s">
        <v>141</v>
      </c>
      <c r="L259" s="46"/>
      <c r="M259" s="213" t="s">
        <v>19</v>
      </c>
      <c r="N259" s="214" t="s">
        <v>43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230</v>
      </c>
      <c r="AT259" s="217" t="s">
        <v>137</v>
      </c>
      <c r="AU259" s="217" t="s">
        <v>82</v>
      </c>
      <c r="AY259" s="19" t="s">
        <v>134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230</v>
      </c>
      <c r="BM259" s="217" t="s">
        <v>1474</v>
      </c>
    </row>
    <row r="260" s="2" customFormat="1">
      <c r="A260" s="40"/>
      <c r="B260" s="41"/>
      <c r="C260" s="42"/>
      <c r="D260" s="219" t="s">
        <v>144</v>
      </c>
      <c r="E260" s="42"/>
      <c r="F260" s="220" t="s">
        <v>1475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144</v>
      </c>
      <c r="AU260" s="19" t="s">
        <v>82</v>
      </c>
    </row>
    <row r="261" s="2" customFormat="1">
      <c r="A261" s="40"/>
      <c r="B261" s="41"/>
      <c r="C261" s="42"/>
      <c r="D261" s="224" t="s">
        <v>146</v>
      </c>
      <c r="E261" s="42"/>
      <c r="F261" s="225" t="s">
        <v>1476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146</v>
      </c>
      <c r="AU261" s="19" t="s">
        <v>82</v>
      </c>
    </row>
    <row r="262" s="2" customFormat="1" ht="24.15" customHeight="1">
      <c r="A262" s="40"/>
      <c r="B262" s="41"/>
      <c r="C262" s="206" t="s">
        <v>497</v>
      </c>
      <c r="D262" s="206" t="s">
        <v>137</v>
      </c>
      <c r="E262" s="207" t="s">
        <v>1477</v>
      </c>
      <c r="F262" s="208" t="s">
        <v>1478</v>
      </c>
      <c r="G262" s="209" t="s">
        <v>339</v>
      </c>
      <c r="H262" s="268"/>
      <c r="I262" s="211"/>
      <c r="J262" s="212">
        <f>ROUND(I262*H262,2)</f>
        <v>0</v>
      </c>
      <c r="K262" s="208" t="s">
        <v>141</v>
      </c>
      <c r="L262" s="46"/>
      <c r="M262" s="213" t="s">
        <v>19</v>
      </c>
      <c r="N262" s="214" t="s">
        <v>43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230</v>
      </c>
      <c r="AT262" s="217" t="s">
        <v>137</v>
      </c>
      <c r="AU262" s="217" t="s">
        <v>82</v>
      </c>
      <c r="AY262" s="19" t="s">
        <v>134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230</v>
      </c>
      <c r="BM262" s="217" t="s">
        <v>1479</v>
      </c>
    </row>
    <row r="263" s="2" customFormat="1">
      <c r="A263" s="40"/>
      <c r="B263" s="41"/>
      <c r="C263" s="42"/>
      <c r="D263" s="219" t="s">
        <v>144</v>
      </c>
      <c r="E263" s="42"/>
      <c r="F263" s="220" t="s">
        <v>1480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144</v>
      </c>
      <c r="AU263" s="19" t="s">
        <v>82</v>
      </c>
    </row>
    <row r="264" s="2" customFormat="1">
      <c r="A264" s="40"/>
      <c r="B264" s="41"/>
      <c r="C264" s="42"/>
      <c r="D264" s="224" t="s">
        <v>146</v>
      </c>
      <c r="E264" s="42"/>
      <c r="F264" s="225" t="s">
        <v>1481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146</v>
      </c>
      <c r="AU264" s="19" t="s">
        <v>82</v>
      </c>
    </row>
    <row r="265" s="12" customFormat="1" ht="25.92" customHeight="1">
      <c r="A265" s="12"/>
      <c r="B265" s="190"/>
      <c r="C265" s="191"/>
      <c r="D265" s="192" t="s">
        <v>71</v>
      </c>
      <c r="E265" s="193" t="s">
        <v>315</v>
      </c>
      <c r="F265" s="193" t="s">
        <v>1482</v>
      </c>
      <c r="G265" s="191"/>
      <c r="H265" s="191"/>
      <c r="I265" s="194"/>
      <c r="J265" s="195">
        <f>BK265</f>
        <v>0</v>
      </c>
      <c r="K265" s="191"/>
      <c r="L265" s="196"/>
      <c r="M265" s="197"/>
      <c r="N265" s="198"/>
      <c r="O265" s="198"/>
      <c r="P265" s="199">
        <f>P266</f>
        <v>0</v>
      </c>
      <c r="Q265" s="198"/>
      <c r="R265" s="199">
        <f>R266</f>
        <v>0.028319999999999998</v>
      </c>
      <c r="S265" s="198"/>
      <c r="T265" s="200">
        <f>T266</f>
        <v>0.40210000000000001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135</v>
      </c>
      <c r="AT265" s="202" t="s">
        <v>71</v>
      </c>
      <c r="AU265" s="202" t="s">
        <v>72</v>
      </c>
      <c r="AY265" s="201" t="s">
        <v>134</v>
      </c>
      <c r="BK265" s="203">
        <f>BK266</f>
        <v>0</v>
      </c>
    </row>
    <row r="266" s="12" customFormat="1" ht="22.8" customHeight="1">
      <c r="A266" s="12"/>
      <c r="B266" s="190"/>
      <c r="C266" s="191"/>
      <c r="D266" s="192" t="s">
        <v>71</v>
      </c>
      <c r="E266" s="204" t="s">
        <v>1483</v>
      </c>
      <c r="F266" s="204" t="s">
        <v>1484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SUM(P267:P284)</f>
        <v>0</v>
      </c>
      <c r="Q266" s="198"/>
      <c r="R266" s="199">
        <f>SUM(R267:R284)</f>
        <v>0.028319999999999998</v>
      </c>
      <c r="S266" s="198"/>
      <c r="T266" s="200">
        <f>SUM(T267:T284)</f>
        <v>0.40210000000000001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135</v>
      </c>
      <c r="AT266" s="202" t="s">
        <v>71</v>
      </c>
      <c r="AU266" s="202" t="s">
        <v>80</v>
      </c>
      <c r="AY266" s="201" t="s">
        <v>134</v>
      </c>
      <c r="BK266" s="203">
        <f>SUM(BK267:BK284)</f>
        <v>0</v>
      </c>
    </row>
    <row r="267" s="2" customFormat="1" ht="24.15" customHeight="1">
      <c r="A267" s="40"/>
      <c r="B267" s="41"/>
      <c r="C267" s="206" t="s">
        <v>503</v>
      </c>
      <c r="D267" s="206" t="s">
        <v>137</v>
      </c>
      <c r="E267" s="207" t="s">
        <v>1485</v>
      </c>
      <c r="F267" s="208" t="s">
        <v>1486</v>
      </c>
      <c r="G267" s="209" t="s">
        <v>245</v>
      </c>
      <c r="H267" s="210">
        <v>60</v>
      </c>
      <c r="I267" s="211"/>
      <c r="J267" s="212">
        <f>ROUND(I267*H267,2)</f>
        <v>0</v>
      </c>
      <c r="K267" s="208" t="s">
        <v>141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0.00042000000000000002</v>
      </c>
      <c r="R267" s="215">
        <f>Q267*H267</f>
        <v>0.0252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552</v>
      </c>
      <c r="AT267" s="217" t="s">
        <v>137</v>
      </c>
      <c r="AU267" s="217" t="s">
        <v>82</v>
      </c>
      <c r="AY267" s="19" t="s">
        <v>134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552</v>
      </c>
      <c r="BM267" s="217" t="s">
        <v>1487</v>
      </c>
    </row>
    <row r="268" s="2" customFormat="1">
      <c r="A268" s="40"/>
      <c r="B268" s="41"/>
      <c r="C268" s="42"/>
      <c r="D268" s="219" t="s">
        <v>144</v>
      </c>
      <c r="E268" s="42"/>
      <c r="F268" s="220" t="s">
        <v>1488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144</v>
      </c>
      <c r="AU268" s="19" t="s">
        <v>82</v>
      </c>
    </row>
    <row r="269" s="2" customFormat="1">
      <c r="A269" s="40"/>
      <c r="B269" s="41"/>
      <c r="C269" s="42"/>
      <c r="D269" s="224" t="s">
        <v>146</v>
      </c>
      <c r="E269" s="42"/>
      <c r="F269" s="225" t="s">
        <v>1489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146</v>
      </c>
      <c r="AU269" s="19" t="s">
        <v>82</v>
      </c>
    </row>
    <row r="270" s="2" customFormat="1" ht="24.15" customHeight="1">
      <c r="A270" s="40"/>
      <c r="B270" s="41"/>
      <c r="C270" s="206" t="s">
        <v>509</v>
      </c>
      <c r="D270" s="206" t="s">
        <v>137</v>
      </c>
      <c r="E270" s="207" t="s">
        <v>1490</v>
      </c>
      <c r="F270" s="208" t="s">
        <v>1491</v>
      </c>
      <c r="G270" s="209" t="s">
        <v>245</v>
      </c>
      <c r="H270" s="210">
        <v>4</v>
      </c>
      <c r="I270" s="211"/>
      <c r="J270" s="212">
        <f>ROUND(I270*H270,2)</f>
        <v>0</v>
      </c>
      <c r="K270" s="208" t="s">
        <v>141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3.0000000000000001E-05</v>
      </c>
      <c r="R270" s="215">
        <f>Q270*H270</f>
        <v>0.00012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552</v>
      </c>
      <c r="AT270" s="217" t="s">
        <v>137</v>
      </c>
      <c r="AU270" s="217" t="s">
        <v>82</v>
      </c>
      <c r="AY270" s="19" t="s">
        <v>134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552</v>
      </c>
      <c r="BM270" s="217" t="s">
        <v>1492</v>
      </c>
    </row>
    <row r="271" s="2" customFormat="1">
      <c r="A271" s="40"/>
      <c r="B271" s="41"/>
      <c r="C271" s="42"/>
      <c r="D271" s="219" t="s">
        <v>144</v>
      </c>
      <c r="E271" s="42"/>
      <c r="F271" s="220" t="s">
        <v>1493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144</v>
      </c>
      <c r="AU271" s="19" t="s">
        <v>82</v>
      </c>
    </row>
    <row r="272" s="2" customFormat="1">
      <c r="A272" s="40"/>
      <c r="B272" s="41"/>
      <c r="C272" s="42"/>
      <c r="D272" s="224" t="s">
        <v>146</v>
      </c>
      <c r="E272" s="42"/>
      <c r="F272" s="225" t="s">
        <v>1494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146</v>
      </c>
      <c r="AU272" s="19" t="s">
        <v>82</v>
      </c>
    </row>
    <row r="273" s="2" customFormat="1" ht="24.15" customHeight="1">
      <c r="A273" s="40"/>
      <c r="B273" s="41"/>
      <c r="C273" s="206" t="s">
        <v>515</v>
      </c>
      <c r="D273" s="206" t="s">
        <v>137</v>
      </c>
      <c r="E273" s="207" t="s">
        <v>1495</v>
      </c>
      <c r="F273" s="208" t="s">
        <v>1496</v>
      </c>
      <c r="G273" s="209" t="s">
        <v>150</v>
      </c>
      <c r="H273" s="210">
        <v>0.25</v>
      </c>
      <c r="I273" s="211"/>
      <c r="J273" s="212">
        <f>ROUND(I273*H273,2)</f>
        <v>0</v>
      </c>
      <c r="K273" s="208" t="s">
        <v>141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0.33000000000000002</v>
      </c>
      <c r="T273" s="216">
        <f>S273*H273</f>
        <v>0.082500000000000004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552</v>
      </c>
      <c r="AT273" s="217" t="s">
        <v>137</v>
      </c>
      <c r="AU273" s="217" t="s">
        <v>82</v>
      </c>
      <c r="AY273" s="19" t="s">
        <v>134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552</v>
      </c>
      <c r="BM273" s="217" t="s">
        <v>1497</v>
      </c>
    </row>
    <row r="274" s="2" customFormat="1">
      <c r="A274" s="40"/>
      <c r="B274" s="41"/>
      <c r="C274" s="42"/>
      <c r="D274" s="219" t="s">
        <v>144</v>
      </c>
      <c r="E274" s="42"/>
      <c r="F274" s="220" t="s">
        <v>1498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144</v>
      </c>
      <c r="AU274" s="19" t="s">
        <v>82</v>
      </c>
    </row>
    <row r="275" s="2" customFormat="1">
      <c r="A275" s="40"/>
      <c r="B275" s="41"/>
      <c r="C275" s="42"/>
      <c r="D275" s="224" t="s">
        <v>146</v>
      </c>
      <c r="E275" s="42"/>
      <c r="F275" s="225" t="s">
        <v>1499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146</v>
      </c>
      <c r="AU275" s="19" t="s">
        <v>82</v>
      </c>
    </row>
    <row r="276" s="2" customFormat="1" ht="24.15" customHeight="1">
      <c r="A276" s="40"/>
      <c r="B276" s="41"/>
      <c r="C276" s="206" t="s">
        <v>521</v>
      </c>
      <c r="D276" s="206" t="s">
        <v>137</v>
      </c>
      <c r="E276" s="207" t="s">
        <v>1500</v>
      </c>
      <c r="F276" s="208" t="s">
        <v>1501</v>
      </c>
      <c r="G276" s="209" t="s">
        <v>140</v>
      </c>
      <c r="H276" s="210">
        <v>28</v>
      </c>
      <c r="I276" s="211"/>
      <c r="J276" s="212">
        <f>ROUND(I276*H276,2)</f>
        <v>0</v>
      </c>
      <c r="K276" s="208" t="s">
        <v>141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0.00069999999999999999</v>
      </c>
      <c r="T276" s="216">
        <f>S276*H276</f>
        <v>0.019599999999999999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552</v>
      </c>
      <c r="AT276" s="217" t="s">
        <v>137</v>
      </c>
      <c r="AU276" s="217" t="s">
        <v>82</v>
      </c>
      <c r="AY276" s="19" t="s">
        <v>134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552</v>
      </c>
      <c r="BM276" s="217" t="s">
        <v>1502</v>
      </c>
    </row>
    <row r="277" s="2" customFormat="1">
      <c r="A277" s="40"/>
      <c r="B277" s="41"/>
      <c r="C277" s="42"/>
      <c r="D277" s="219" t="s">
        <v>144</v>
      </c>
      <c r="E277" s="42"/>
      <c r="F277" s="220" t="s">
        <v>1503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144</v>
      </c>
      <c r="AU277" s="19" t="s">
        <v>82</v>
      </c>
    </row>
    <row r="278" s="2" customFormat="1">
      <c r="A278" s="40"/>
      <c r="B278" s="41"/>
      <c r="C278" s="42"/>
      <c r="D278" s="224" t="s">
        <v>146</v>
      </c>
      <c r="E278" s="42"/>
      <c r="F278" s="225" t="s">
        <v>1504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146</v>
      </c>
      <c r="AU278" s="19" t="s">
        <v>82</v>
      </c>
    </row>
    <row r="279" s="2" customFormat="1" ht="24.15" customHeight="1">
      <c r="A279" s="40"/>
      <c r="B279" s="41"/>
      <c r="C279" s="206" t="s">
        <v>527</v>
      </c>
      <c r="D279" s="206" t="s">
        <v>137</v>
      </c>
      <c r="E279" s="207" t="s">
        <v>1505</v>
      </c>
      <c r="F279" s="208" t="s">
        <v>1506</v>
      </c>
      <c r="G279" s="209" t="s">
        <v>245</v>
      </c>
      <c r="H279" s="210">
        <v>60</v>
      </c>
      <c r="I279" s="211"/>
      <c r="J279" s="212">
        <f>ROUND(I279*H279,2)</f>
        <v>0</v>
      </c>
      <c r="K279" s="208" t="s">
        <v>141</v>
      </c>
      <c r="L279" s="46"/>
      <c r="M279" s="213" t="s">
        <v>19</v>
      </c>
      <c r="N279" s="214" t="s">
        <v>43</v>
      </c>
      <c r="O279" s="86"/>
      <c r="P279" s="215">
        <f>O279*H279</f>
        <v>0</v>
      </c>
      <c r="Q279" s="215">
        <v>5.0000000000000002E-05</v>
      </c>
      <c r="R279" s="215">
        <f>Q279*H279</f>
        <v>0.0030000000000000001</v>
      </c>
      <c r="S279" s="215">
        <v>0.0050000000000000001</v>
      </c>
      <c r="T279" s="216">
        <f>S279*H279</f>
        <v>0.29999999999999999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552</v>
      </c>
      <c r="AT279" s="217" t="s">
        <v>137</v>
      </c>
      <c r="AU279" s="217" t="s">
        <v>82</v>
      </c>
      <c r="AY279" s="19" t="s">
        <v>134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552</v>
      </c>
      <c r="BM279" s="217" t="s">
        <v>1507</v>
      </c>
    </row>
    <row r="280" s="2" customFormat="1">
      <c r="A280" s="40"/>
      <c r="B280" s="41"/>
      <c r="C280" s="42"/>
      <c r="D280" s="219" t="s">
        <v>144</v>
      </c>
      <c r="E280" s="42"/>
      <c r="F280" s="220" t="s">
        <v>1508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144</v>
      </c>
      <c r="AU280" s="19" t="s">
        <v>82</v>
      </c>
    </row>
    <row r="281" s="2" customFormat="1">
      <c r="A281" s="40"/>
      <c r="B281" s="41"/>
      <c r="C281" s="42"/>
      <c r="D281" s="224" t="s">
        <v>146</v>
      </c>
      <c r="E281" s="42"/>
      <c r="F281" s="225" t="s">
        <v>1509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146</v>
      </c>
      <c r="AU281" s="19" t="s">
        <v>82</v>
      </c>
    </row>
    <row r="282" s="2" customFormat="1" ht="24.15" customHeight="1">
      <c r="A282" s="40"/>
      <c r="B282" s="41"/>
      <c r="C282" s="206" t="s">
        <v>533</v>
      </c>
      <c r="D282" s="206" t="s">
        <v>137</v>
      </c>
      <c r="E282" s="207" t="s">
        <v>1510</v>
      </c>
      <c r="F282" s="208" t="s">
        <v>1511</v>
      </c>
      <c r="G282" s="209" t="s">
        <v>188</v>
      </c>
      <c r="H282" s="210">
        <v>0.028000000000000001</v>
      </c>
      <c r="I282" s="211"/>
      <c r="J282" s="212">
        <f>ROUND(I282*H282,2)</f>
        <v>0</v>
      </c>
      <c r="K282" s="208" t="s">
        <v>141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552</v>
      </c>
      <c r="AT282" s="217" t="s">
        <v>137</v>
      </c>
      <c r="AU282" s="217" t="s">
        <v>82</v>
      </c>
      <c r="AY282" s="19" t="s">
        <v>134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552</v>
      </c>
      <c r="BM282" s="217" t="s">
        <v>1512</v>
      </c>
    </row>
    <row r="283" s="2" customFormat="1">
      <c r="A283" s="40"/>
      <c r="B283" s="41"/>
      <c r="C283" s="42"/>
      <c r="D283" s="219" t="s">
        <v>144</v>
      </c>
      <c r="E283" s="42"/>
      <c r="F283" s="220" t="s">
        <v>1513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144</v>
      </c>
      <c r="AU283" s="19" t="s">
        <v>82</v>
      </c>
    </row>
    <row r="284" s="2" customFormat="1">
      <c r="A284" s="40"/>
      <c r="B284" s="41"/>
      <c r="C284" s="42"/>
      <c r="D284" s="224" t="s">
        <v>146</v>
      </c>
      <c r="E284" s="42"/>
      <c r="F284" s="225" t="s">
        <v>1514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146</v>
      </c>
      <c r="AU284" s="19" t="s">
        <v>82</v>
      </c>
    </row>
    <row r="285" s="12" customFormat="1" ht="25.92" customHeight="1">
      <c r="A285" s="12"/>
      <c r="B285" s="190"/>
      <c r="C285" s="191"/>
      <c r="D285" s="192" t="s">
        <v>71</v>
      </c>
      <c r="E285" s="193" t="s">
        <v>916</v>
      </c>
      <c r="F285" s="193" t="s">
        <v>917</v>
      </c>
      <c r="G285" s="191"/>
      <c r="H285" s="191"/>
      <c r="I285" s="194"/>
      <c r="J285" s="195">
        <f>BK285</f>
        <v>0</v>
      </c>
      <c r="K285" s="191"/>
      <c r="L285" s="196"/>
      <c r="M285" s="197"/>
      <c r="N285" s="198"/>
      <c r="O285" s="198"/>
      <c r="P285" s="199">
        <f>SUM(P286:P295)</f>
        <v>0</v>
      </c>
      <c r="Q285" s="198"/>
      <c r="R285" s="199">
        <f>SUM(R286:R295)</f>
        <v>0</v>
      </c>
      <c r="S285" s="198"/>
      <c r="T285" s="200">
        <f>SUM(T286:T295)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1" t="s">
        <v>142</v>
      </c>
      <c r="AT285" s="202" t="s">
        <v>71</v>
      </c>
      <c r="AU285" s="202" t="s">
        <v>72</v>
      </c>
      <c r="AY285" s="201" t="s">
        <v>134</v>
      </c>
      <c r="BK285" s="203">
        <f>SUM(BK286:BK295)</f>
        <v>0</v>
      </c>
    </row>
    <row r="286" s="2" customFormat="1" ht="16.5" customHeight="1">
      <c r="A286" s="40"/>
      <c r="B286" s="41"/>
      <c r="C286" s="206" t="s">
        <v>539</v>
      </c>
      <c r="D286" s="206" t="s">
        <v>137</v>
      </c>
      <c r="E286" s="207" t="s">
        <v>1515</v>
      </c>
      <c r="F286" s="208" t="s">
        <v>1516</v>
      </c>
      <c r="G286" s="209" t="s">
        <v>920</v>
      </c>
      <c r="H286" s="210">
        <v>50</v>
      </c>
      <c r="I286" s="211"/>
      <c r="J286" s="212">
        <f>ROUND(I286*H286,2)</f>
        <v>0</v>
      </c>
      <c r="K286" s="208" t="s">
        <v>141</v>
      </c>
      <c r="L286" s="46"/>
      <c r="M286" s="213" t="s">
        <v>19</v>
      </c>
      <c r="N286" s="214" t="s">
        <v>43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921</v>
      </c>
      <c r="AT286" s="217" t="s">
        <v>137</v>
      </c>
      <c r="AU286" s="217" t="s">
        <v>80</v>
      </c>
      <c r="AY286" s="19" t="s">
        <v>134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921</v>
      </c>
      <c r="BM286" s="217" t="s">
        <v>1517</v>
      </c>
    </row>
    <row r="287" s="2" customFormat="1">
      <c r="A287" s="40"/>
      <c r="B287" s="41"/>
      <c r="C287" s="42"/>
      <c r="D287" s="219" t="s">
        <v>144</v>
      </c>
      <c r="E287" s="42"/>
      <c r="F287" s="220" t="s">
        <v>1518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144</v>
      </c>
      <c r="AU287" s="19" t="s">
        <v>80</v>
      </c>
    </row>
    <row r="288" s="2" customFormat="1">
      <c r="A288" s="40"/>
      <c r="B288" s="41"/>
      <c r="C288" s="42"/>
      <c r="D288" s="224" t="s">
        <v>146</v>
      </c>
      <c r="E288" s="42"/>
      <c r="F288" s="225" t="s">
        <v>1519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146</v>
      </c>
      <c r="AU288" s="19" t="s">
        <v>80</v>
      </c>
    </row>
    <row r="289" s="15" customFormat="1">
      <c r="A289" s="15"/>
      <c r="B289" s="248"/>
      <c r="C289" s="249"/>
      <c r="D289" s="219" t="s">
        <v>154</v>
      </c>
      <c r="E289" s="250" t="s">
        <v>19</v>
      </c>
      <c r="F289" s="251" t="s">
        <v>1520</v>
      </c>
      <c r="G289" s="249"/>
      <c r="H289" s="250" t="s">
        <v>19</v>
      </c>
      <c r="I289" s="252"/>
      <c r="J289" s="249"/>
      <c r="K289" s="249"/>
      <c r="L289" s="253"/>
      <c r="M289" s="254"/>
      <c r="N289" s="255"/>
      <c r="O289" s="255"/>
      <c r="P289" s="255"/>
      <c r="Q289" s="255"/>
      <c r="R289" s="255"/>
      <c r="S289" s="255"/>
      <c r="T289" s="25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7" t="s">
        <v>154</v>
      </c>
      <c r="AU289" s="257" t="s">
        <v>80</v>
      </c>
      <c r="AV289" s="15" t="s">
        <v>80</v>
      </c>
      <c r="AW289" s="15" t="s">
        <v>33</v>
      </c>
      <c r="AX289" s="15" t="s">
        <v>72</v>
      </c>
      <c r="AY289" s="257" t="s">
        <v>134</v>
      </c>
    </row>
    <row r="290" s="13" customFormat="1">
      <c r="A290" s="13"/>
      <c r="B290" s="226"/>
      <c r="C290" s="227"/>
      <c r="D290" s="219" t="s">
        <v>154</v>
      </c>
      <c r="E290" s="228" t="s">
        <v>19</v>
      </c>
      <c r="F290" s="229" t="s">
        <v>465</v>
      </c>
      <c r="G290" s="227"/>
      <c r="H290" s="230">
        <v>50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154</v>
      </c>
      <c r="AU290" s="236" t="s">
        <v>80</v>
      </c>
      <c r="AV290" s="13" t="s">
        <v>82</v>
      </c>
      <c r="AW290" s="13" t="s">
        <v>33</v>
      </c>
      <c r="AX290" s="13" t="s">
        <v>80</v>
      </c>
      <c r="AY290" s="236" t="s">
        <v>134</v>
      </c>
    </row>
    <row r="291" s="2" customFormat="1" ht="21.75" customHeight="1">
      <c r="A291" s="40"/>
      <c r="B291" s="41"/>
      <c r="C291" s="206" t="s">
        <v>546</v>
      </c>
      <c r="D291" s="206" t="s">
        <v>137</v>
      </c>
      <c r="E291" s="207" t="s">
        <v>1521</v>
      </c>
      <c r="F291" s="208" t="s">
        <v>1522</v>
      </c>
      <c r="G291" s="209" t="s">
        <v>920</v>
      </c>
      <c r="H291" s="210">
        <v>32</v>
      </c>
      <c r="I291" s="211"/>
      <c r="J291" s="212">
        <f>ROUND(I291*H291,2)</f>
        <v>0</v>
      </c>
      <c r="K291" s="208" t="s">
        <v>141</v>
      </c>
      <c r="L291" s="46"/>
      <c r="M291" s="213" t="s">
        <v>19</v>
      </c>
      <c r="N291" s="214" t="s">
        <v>43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921</v>
      </c>
      <c r="AT291" s="217" t="s">
        <v>137</v>
      </c>
      <c r="AU291" s="217" t="s">
        <v>80</v>
      </c>
      <c r="AY291" s="19" t="s">
        <v>134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921</v>
      </c>
      <c r="BM291" s="217" t="s">
        <v>1523</v>
      </c>
    </row>
    <row r="292" s="2" customFormat="1">
      <c r="A292" s="40"/>
      <c r="B292" s="41"/>
      <c r="C292" s="42"/>
      <c r="D292" s="219" t="s">
        <v>144</v>
      </c>
      <c r="E292" s="42"/>
      <c r="F292" s="220" t="s">
        <v>1524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144</v>
      </c>
      <c r="AU292" s="19" t="s">
        <v>80</v>
      </c>
    </row>
    <row r="293" s="2" customFormat="1">
      <c r="A293" s="40"/>
      <c r="B293" s="41"/>
      <c r="C293" s="42"/>
      <c r="D293" s="224" t="s">
        <v>146</v>
      </c>
      <c r="E293" s="42"/>
      <c r="F293" s="225" t="s">
        <v>1525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146</v>
      </c>
      <c r="AU293" s="19" t="s">
        <v>80</v>
      </c>
    </row>
    <row r="294" s="15" customFormat="1">
      <c r="A294" s="15"/>
      <c r="B294" s="248"/>
      <c r="C294" s="249"/>
      <c r="D294" s="219" t="s">
        <v>154</v>
      </c>
      <c r="E294" s="250" t="s">
        <v>19</v>
      </c>
      <c r="F294" s="251" t="s">
        <v>1526</v>
      </c>
      <c r="G294" s="249"/>
      <c r="H294" s="250" t="s">
        <v>19</v>
      </c>
      <c r="I294" s="252"/>
      <c r="J294" s="249"/>
      <c r="K294" s="249"/>
      <c r="L294" s="253"/>
      <c r="M294" s="254"/>
      <c r="N294" s="255"/>
      <c r="O294" s="255"/>
      <c r="P294" s="255"/>
      <c r="Q294" s="255"/>
      <c r="R294" s="255"/>
      <c r="S294" s="255"/>
      <c r="T294" s="25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7" t="s">
        <v>154</v>
      </c>
      <c r="AU294" s="257" t="s">
        <v>80</v>
      </c>
      <c r="AV294" s="15" t="s">
        <v>80</v>
      </c>
      <c r="AW294" s="15" t="s">
        <v>33</v>
      </c>
      <c r="AX294" s="15" t="s">
        <v>72</v>
      </c>
      <c r="AY294" s="257" t="s">
        <v>134</v>
      </c>
    </row>
    <row r="295" s="13" customFormat="1">
      <c r="A295" s="13"/>
      <c r="B295" s="226"/>
      <c r="C295" s="227"/>
      <c r="D295" s="219" t="s">
        <v>154</v>
      </c>
      <c r="E295" s="228" t="s">
        <v>19</v>
      </c>
      <c r="F295" s="229" t="s">
        <v>318</v>
      </c>
      <c r="G295" s="227"/>
      <c r="H295" s="230">
        <v>32</v>
      </c>
      <c r="I295" s="231"/>
      <c r="J295" s="227"/>
      <c r="K295" s="227"/>
      <c r="L295" s="232"/>
      <c r="M295" s="273"/>
      <c r="N295" s="274"/>
      <c r="O295" s="274"/>
      <c r="P295" s="274"/>
      <c r="Q295" s="274"/>
      <c r="R295" s="274"/>
      <c r="S295" s="274"/>
      <c r="T295" s="27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154</v>
      </c>
      <c r="AU295" s="236" t="s">
        <v>80</v>
      </c>
      <c r="AV295" s="13" t="s">
        <v>82</v>
      </c>
      <c r="AW295" s="13" t="s">
        <v>33</v>
      </c>
      <c r="AX295" s="13" t="s">
        <v>80</v>
      </c>
      <c r="AY295" s="236" t="s">
        <v>134</v>
      </c>
    </row>
    <row r="296" s="2" customFormat="1" ht="6.96" customHeight="1">
      <c r="A296" s="40"/>
      <c r="B296" s="61"/>
      <c r="C296" s="62"/>
      <c r="D296" s="62"/>
      <c r="E296" s="62"/>
      <c r="F296" s="62"/>
      <c r="G296" s="62"/>
      <c r="H296" s="62"/>
      <c r="I296" s="62"/>
      <c r="J296" s="62"/>
      <c r="K296" s="62"/>
      <c r="L296" s="46"/>
      <c r="M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</row>
  </sheetData>
  <sheetProtection sheet="1" autoFilter="0" formatColumns="0" formatRows="0" objects="1" scenarios="1" spinCount="100000" saltValue="XHN0U8YaoMippUHMvaR8Qlzt0he/iRDXSLhmFHtzvQSKseKRU3kdgVGy1qL0vk7OMMurBYuc6c6DFR18O9EiBw==" hashValue="zQ4U6M32DoNz5wzyUPAu0ZXVri0s1Qn+BIeV8vBiMPP8rA5bej4YpBJDt/rkKOrcn5qtoIt4Cj7G24IUUVGdQQ==" algorithmName="SHA-512" password="CC35"/>
  <autoFilter ref="C86:K29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997013211"/>
    <hyperlink ref="F95" r:id="rId2" display="https://podminky.urs.cz/item/CS_URS_2025_02/997013219"/>
    <hyperlink ref="F100" r:id="rId3" display="https://podminky.urs.cz/item/CS_URS_2025_02/997013501"/>
    <hyperlink ref="F103" r:id="rId4" display="https://podminky.urs.cz/item/CS_URS_2025_02/997013509"/>
    <hyperlink ref="F107" r:id="rId5" display="https://podminky.urs.cz/item/CS_URS_2025_02/997013635"/>
    <hyperlink ref="F110" r:id="rId6" display="https://podminky.urs.cz/item/CS_URS_2025_02/997221612"/>
    <hyperlink ref="F115" r:id="rId7" display="https://podminky.urs.cz/item/CS_URS_2025_02/741110062"/>
    <hyperlink ref="F122" r:id="rId8" display="https://podminky.urs.cz/item/CS_URS_2025_02/741111002"/>
    <hyperlink ref="F127" r:id="rId9" display="https://podminky.urs.cz/item/CS_URS_2025_02/741112061"/>
    <hyperlink ref="F138" r:id="rId10" display="https://podminky.urs.cz/item/CS_URS_2025_02/741112062"/>
    <hyperlink ref="F145" r:id="rId11" display="https://podminky.urs.cz/item/CS_URS_2025_02/741122015"/>
    <hyperlink ref="F152" r:id="rId12" display="https://podminky.urs.cz/item/CS_URS_2025_02/741122016"/>
    <hyperlink ref="F159" r:id="rId13" display="https://podminky.urs.cz/item/CS_URS_2025_02/741122122"/>
    <hyperlink ref="F170" r:id="rId14" display="https://podminky.urs.cz/item/CS_URS_2025_02/741122211"/>
    <hyperlink ref="F181" r:id="rId15" display="https://podminky.urs.cz/item/CS_URS_2025_02/741130004"/>
    <hyperlink ref="F184" r:id="rId16" display="https://podminky.urs.cz/item/CS_URS_2025_02/741310231"/>
    <hyperlink ref="F193" r:id="rId17" display="https://podminky.urs.cz/item/CS_URS_2025_02/741313041"/>
    <hyperlink ref="F204" r:id="rId18" display="https://podminky.urs.cz/item/CS_URS_2025_02/741313043"/>
    <hyperlink ref="F211" r:id="rId19" display="https://podminky.urs.cz/item/CS_URS_2025_02/741372112"/>
    <hyperlink ref="F218" r:id="rId20" display="https://podminky.urs.cz/item/CS_URS_2025_02/741810002"/>
    <hyperlink ref="F223" r:id="rId21" display="https://podminky.urs.cz/item/CS_URS_2025_02/998741311"/>
    <hyperlink ref="F227" r:id="rId22" display="https://podminky.urs.cz/item/CS_URS_2025_02/742110522"/>
    <hyperlink ref="F232" r:id="rId23" display="https://podminky.urs.cz/item/CS_URS_2025_02/742124002"/>
    <hyperlink ref="F239" r:id="rId24" display="https://podminky.urs.cz/item/CS_URS_2025_02/742124005"/>
    <hyperlink ref="F248" r:id="rId25" display="https://podminky.urs.cz/item/CS_URS_2025_02/742330045"/>
    <hyperlink ref="F255" r:id="rId26" display="https://podminky.urs.cz/item/CS_URS_2025_02/742330051"/>
    <hyperlink ref="F258" r:id="rId27" display="https://podminky.urs.cz/item/CS_URS_2025_02/742330052"/>
    <hyperlink ref="F261" r:id="rId28" display="https://podminky.urs.cz/item/CS_URS_2025_02/742330101"/>
    <hyperlink ref="F264" r:id="rId29" display="https://podminky.urs.cz/item/CS_URS_2025_02/998742312"/>
    <hyperlink ref="F269" r:id="rId30" display="https://podminky.urs.cz/item/CS_URS_2025_02/460941221"/>
    <hyperlink ref="F272" r:id="rId31" display="https://podminky.urs.cz/item/CS_URS_2025_02/468041112"/>
    <hyperlink ref="F275" r:id="rId32" display="https://podminky.urs.cz/item/CS_URS_2025_02/468071111"/>
    <hyperlink ref="F278" r:id="rId33" display="https://podminky.urs.cz/item/CS_URS_2025_02/468094141"/>
    <hyperlink ref="F281" r:id="rId34" display="https://podminky.urs.cz/item/CS_URS_2025_02/468111312"/>
    <hyperlink ref="F284" r:id="rId35" display="https://podminky.urs.cz/item/CS_URS_2025_02/469981111"/>
    <hyperlink ref="F288" r:id="rId36" display="https://podminky.urs.cz/item/CS_URS_2025_02/HZS2232"/>
    <hyperlink ref="F293" r:id="rId37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1.NP administr. přístavby - 5.etapa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1527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ROUND((SUM(BE85:BE111)),  2)</f>
        <v>0</v>
      </c>
      <c r="G33" s="40"/>
      <c r="H33" s="40"/>
      <c r="I33" s="150">
        <v>0.20999999999999999</v>
      </c>
      <c r="J33" s="149">
        <f>ROUND(((SUM(BE85:BE111))*I33),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ROUND((SUM(BF85:BF111)),  2)</f>
        <v>0</v>
      </c>
      <c r="G34" s="40"/>
      <c r="H34" s="40"/>
      <c r="I34" s="150">
        <v>0.12</v>
      </c>
      <c r="J34" s="149">
        <f>ROUND(((SUM(BF85:BF111))*I34),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1.NP administr. přístavby - 5.etapa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14. 9. 2025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1528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1529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1530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1531</v>
      </c>
      <c r="E63" s="176"/>
      <c r="F63" s="176"/>
      <c r="G63" s="176"/>
      <c r="H63" s="176"/>
      <c r="I63" s="176"/>
      <c r="J63" s="177">
        <f>J98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1532</v>
      </c>
      <c r="E64" s="176"/>
      <c r="F64" s="176"/>
      <c r="G64" s="176"/>
      <c r="H64" s="176"/>
      <c r="I64" s="176"/>
      <c r="J64" s="177">
        <f>J102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1533</v>
      </c>
      <c r="E65" s="176"/>
      <c r="F65" s="176"/>
      <c r="G65" s="176"/>
      <c r="H65" s="176"/>
      <c r="I65" s="176"/>
      <c r="J65" s="177">
        <f>J106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Dopravní podnik Karlovy Vary, Sportovní 656/1 - stavební úpravy kanceláří v 1.NP administr. přístavby - 5.etapa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99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06 - Vedlejší a ostatní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Sportovní 656/1, Karlovy Vary</v>
      </c>
      <c r="G79" s="42"/>
      <c r="H79" s="42"/>
      <c r="I79" s="34" t="s">
        <v>23</v>
      </c>
      <c r="J79" s="74" t="str">
        <f>IF(J12="","",J12)</f>
        <v>14. 9. 2025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Dopravní podnik Karlovy Vary, a.s.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Bc. Martin Frous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120</v>
      </c>
      <c r="D84" s="182" t="s">
        <v>57</v>
      </c>
      <c r="E84" s="182" t="s">
        <v>53</v>
      </c>
      <c r="F84" s="182" t="s">
        <v>54</v>
      </c>
      <c r="G84" s="182" t="s">
        <v>121</v>
      </c>
      <c r="H84" s="182" t="s">
        <v>122</v>
      </c>
      <c r="I84" s="182" t="s">
        <v>123</v>
      </c>
      <c r="J84" s="182" t="s">
        <v>103</v>
      </c>
      <c r="K84" s="183" t="s">
        <v>124</v>
      </c>
      <c r="L84" s="184"/>
      <c r="M84" s="94" t="s">
        <v>19</v>
      </c>
      <c r="N84" s="95" t="s">
        <v>42</v>
      </c>
      <c r="O84" s="95" t="s">
        <v>125</v>
      </c>
      <c r="P84" s="95" t="s">
        <v>126</v>
      </c>
      <c r="Q84" s="95" t="s">
        <v>127</v>
      </c>
      <c r="R84" s="95" t="s">
        <v>128</v>
      </c>
      <c r="S84" s="95" t="s">
        <v>129</v>
      </c>
      <c r="T84" s="96" t="s">
        <v>130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131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104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1534</v>
      </c>
      <c r="F86" s="193" t="s">
        <v>1535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P87+P91+P98+P102+P106</f>
        <v>0</v>
      </c>
      <c r="Q86" s="198"/>
      <c r="R86" s="199">
        <f>R87+R91+R98+R102+R106</f>
        <v>0</v>
      </c>
      <c r="S86" s="198"/>
      <c r="T86" s="200">
        <f>T87+T91+T98+T102+T106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171</v>
      </c>
      <c r="AT86" s="202" t="s">
        <v>71</v>
      </c>
      <c r="AU86" s="202" t="s">
        <v>72</v>
      </c>
      <c r="AY86" s="201" t="s">
        <v>134</v>
      </c>
      <c r="BK86" s="203">
        <f>BK87+BK91+BK98+BK102+BK106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1536</v>
      </c>
      <c r="F87" s="204" t="s">
        <v>1537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SUM(P88:P90)</f>
        <v>0</v>
      </c>
      <c r="Q87" s="198"/>
      <c r="R87" s="199">
        <f>SUM(R88:R90)</f>
        <v>0</v>
      </c>
      <c r="S87" s="198"/>
      <c r="T87" s="200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171</v>
      </c>
      <c r="AT87" s="202" t="s">
        <v>71</v>
      </c>
      <c r="AU87" s="202" t="s">
        <v>80</v>
      </c>
      <c r="AY87" s="201" t="s">
        <v>134</v>
      </c>
      <c r="BK87" s="203">
        <f>SUM(BK88:BK90)</f>
        <v>0</v>
      </c>
    </row>
    <row r="88" s="2" customFormat="1" ht="16.5" customHeight="1">
      <c r="A88" s="40"/>
      <c r="B88" s="41"/>
      <c r="C88" s="206" t="s">
        <v>80</v>
      </c>
      <c r="D88" s="206" t="s">
        <v>137</v>
      </c>
      <c r="E88" s="207" t="s">
        <v>1538</v>
      </c>
      <c r="F88" s="208" t="s">
        <v>1539</v>
      </c>
      <c r="G88" s="209" t="s">
        <v>1540</v>
      </c>
      <c r="H88" s="210">
        <v>1</v>
      </c>
      <c r="I88" s="211"/>
      <c r="J88" s="212">
        <f>ROUND(I88*H88,2)</f>
        <v>0</v>
      </c>
      <c r="K88" s="208" t="s">
        <v>141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1541</v>
      </c>
      <c r="AT88" s="217" t="s">
        <v>137</v>
      </c>
      <c r="AU88" s="217" t="s">
        <v>82</v>
      </c>
      <c r="AY88" s="19" t="s">
        <v>134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1541</v>
      </c>
      <c r="BM88" s="217" t="s">
        <v>1542</v>
      </c>
    </row>
    <row r="89" s="2" customFormat="1">
      <c r="A89" s="40"/>
      <c r="B89" s="41"/>
      <c r="C89" s="42"/>
      <c r="D89" s="219" t="s">
        <v>144</v>
      </c>
      <c r="E89" s="42"/>
      <c r="F89" s="220" t="s">
        <v>1539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144</v>
      </c>
      <c r="AU89" s="19" t="s">
        <v>82</v>
      </c>
    </row>
    <row r="90" s="2" customFormat="1">
      <c r="A90" s="40"/>
      <c r="B90" s="41"/>
      <c r="C90" s="42"/>
      <c r="D90" s="224" t="s">
        <v>146</v>
      </c>
      <c r="E90" s="42"/>
      <c r="F90" s="225" t="s">
        <v>1543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146</v>
      </c>
      <c r="AU90" s="19" t="s">
        <v>82</v>
      </c>
    </row>
    <row r="91" s="12" customFormat="1" ht="22.8" customHeight="1">
      <c r="A91" s="12"/>
      <c r="B91" s="190"/>
      <c r="C91" s="191"/>
      <c r="D91" s="192" t="s">
        <v>71</v>
      </c>
      <c r="E91" s="204" t="s">
        <v>1544</v>
      </c>
      <c r="F91" s="204" t="s">
        <v>1545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SUM(P92:P97)</f>
        <v>0</v>
      </c>
      <c r="Q91" s="198"/>
      <c r="R91" s="199">
        <f>SUM(R92:R97)</f>
        <v>0</v>
      </c>
      <c r="S91" s="198"/>
      <c r="T91" s="200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171</v>
      </c>
      <c r="AT91" s="202" t="s">
        <v>71</v>
      </c>
      <c r="AU91" s="202" t="s">
        <v>80</v>
      </c>
      <c r="AY91" s="201" t="s">
        <v>134</v>
      </c>
      <c r="BK91" s="203">
        <f>SUM(BK92:BK97)</f>
        <v>0</v>
      </c>
    </row>
    <row r="92" s="2" customFormat="1" ht="16.5" customHeight="1">
      <c r="A92" s="40"/>
      <c r="B92" s="41"/>
      <c r="C92" s="206" t="s">
        <v>82</v>
      </c>
      <c r="D92" s="206" t="s">
        <v>137</v>
      </c>
      <c r="E92" s="207" t="s">
        <v>1546</v>
      </c>
      <c r="F92" s="208" t="s">
        <v>1547</v>
      </c>
      <c r="G92" s="209" t="s">
        <v>1540</v>
      </c>
      <c r="H92" s="210">
        <v>1</v>
      </c>
      <c r="I92" s="211"/>
      <c r="J92" s="212">
        <f>ROUND(I92*H92,2)</f>
        <v>0</v>
      </c>
      <c r="K92" s="208" t="s">
        <v>141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1541</v>
      </c>
      <c r="AT92" s="217" t="s">
        <v>137</v>
      </c>
      <c r="AU92" s="217" t="s">
        <v>82</v>
      </c>
      <c r="AY92" s="19" t="s">
        <v>134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1541</v>
      </c>
      <c r="BM92" s="217" t="s">
        <v>1548</v>
      </c>
    </row>
    <row r="93" s="2" customFormat="1">
      <c r="A93" s="40"/>
      <c r="B93" s="41"/>
      <c r="C93" s="42"/>
      <c r="D93" s="219" t="s">
        <v>144</v>
      </c>
      <c r="E93" s="42"/>
      <c r="F93" s="220" t="s">
        <v>1547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144</v>
      </c>
      <c r="AU93" s="19" t="s">
        <v>82</v>
      </c>
    </row>
    <row r="94" s="2" customFormat="1">
      <c r="A94" s="40"/>
      <c r="B94" s="41"/>
      <c r="C94" s="42"/>
      <c r="D94" s="224" t="s">
        <v>146</v>
      </c>
      <c r="E94" s="42"/>
      <c r="F94" s="225" t="s">
        <v>1549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146</v>
      </c>
      <c r="AU94" s="19" t="s">
        <v>82</v>
      </c>
    </row>
    <row r="95" s="2" customFormat="1" ht="16.5" customHeight="1">
      <c r="A95" s="40"/>
      <c r="B95" s="41"/>
      <c r="C95" s="206" t="s">
        <v>135</v>
      </c>
      <c r="D95" s="206" t="s">
        <v>137</v>
      </c>
      <c r="E95" s="207" t="s">
        <v>1550</v>
      </c>
      <c r="F95" s="208" t="s">
        <v>1551</v>
      </c>
      <c r="G95" s="209" t="s">
        <v>1540</v>
      </c>
      <c r="H95" s="210">
        <v>1</v>
      </c>
      <c r="I95" s="211"/>
      <c r="J95" s="212">
        <f>ROUND(I95*H95,2)</f>
        <v>0</v>
      </c>
      <c r="K95" s="208" t="s">
        <v>141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1541</v>
      </c>
      <c r="AT95" s="217" t="s">
        <v>137</v>
      </c>
      <c r="AU95" s="217" t="s">
        <v>82</v>
      </c>
      <c r="AY95" s="19" t="s">
        <v>134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1541</v>
      </c>
      <c r="BM95" s="217" t="s">
        <v>1552</v>
      </c>
    </row>
    <row r="96" s="2" customFormat="1">
      <c r="A96" s="40"/>
      <c r="B96" s="41"/>
      <c r="C96" s="42"/>
      <c r="D96" s="219" t="s">
        <v>144</v>
      </c>
      <c r="E96" s="42"/>
      <c r="F96" s="220" t="s">
        <v>1551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144</v>
      </c>
      <c r="AU96" s="19" t="s">
        <v>82</v>
      </c>
    </row>
    <row r="97" s="2" customFormat="1">
      <c r="A97" s="40"/>
      <c r="B97" s="41"/>
      <c r="C97" s="42"/>
      <c r="D97" s="224" t="s">
        <v>146</v>
      </c>
      <c r="E97" s="42"/>
      <c r="F97" s="225" t="s">
        <v>1553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146</v>
      </c>
      <c r="AU97" s="19" t="s">
        <v>82</v>
      </c>
    </row>
    <row r="98" s="12" customFormat="1" ht="22.8" customHeight="1">
      <c r="A98" s="12"/>
      <c r="B98" s="190"/>
      <c r="C98" s="191"/>
      <c r="D98" s="192" t="s">
        <v>71</v>
      </c>
      <c r="E98" s="204" t="s">
        <v>1554</v>
      </c>
      <c r="F98" s="204" t="s">
        <v>1555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SUM(P99:P101)</f>
        <v>0</v>
      </c>
      <c r="Q98" s="198"/>
      <c r="R98" s="199">
        <f>SUM(R99:R101)</f>
        <v>0</v>
      </c>
      <c r="S98" s="198"/>
      <c r="T98" s="20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171</v>
      </c>
      <c r="AT98" s="202" t="s">
        <v>71</v>
      </c>
      <c r="AU98" s="202" t="s">
        <v>80</v>
      </c>
      <c r="AY98" s="201" t="s">
        <v>134</v>
      </c>
      <c r="BK98" s="203">
        <f>SUM(BK99:BK101)</f>
        <v>0</v>
      </c>
    </row>
    <row r="99" s="2" customFormat="1" ht="21.75" customHeight="1">
      <c r="A99" s="40"/>
      <c r="B99" s="41"/>
      <c r="C99" s="206" t="s">
        <v>142</v>
      </c>
      <c r="D99" s="206" t="s">
        <v>137</v>
      </c>
      <c r="E99" s="207" t="s">
        <v>1556</v>
      </c>
      <c r="F99" s="208" t="s">
        <v>1557</v>
      </c>
      <c r="G99" s="209" t="s">
        <v>1540</v>
      </c>
      <c r="H99" s="210">
        <v>1</v>
      </c>
      <c r="I99" s="211"/>
      <c r="J99" s="212">
        <f>ROUND(I99*H99,2)</f>
        <v>0</v>
      </c>
      <c r="K99" s="208" t="s">
        <v>141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1541</v>
      </c>
      <c r="AT99" s="217" t="s">
        <v>137</v>
      </c>
      <c r="AU99" s="217" t="s">
        <v>82</v>
      </c>
      <c r="AY99" s="19" t="s">
        <v>134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1541</v>
      </c>
      <c r="BM99" s="217" t="s">
        <v>1558</v>
      </c>
    </row>
    <row r="100" s="2" customFormat="1">
      <c r="A100" s="40"/>
      <c r="B100" s="41"/>
      <c r="C100" s="42"/>
      <c r="D100" s="219" t="s">
        <v>144</v>
      </c>
      <c r="E100" s="42"/>
      <c r="F100" s="220" t="s">
        <v>1557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144</v>
      </c>
      <c r="AU100" s="19" t="s">
        <v>82</v>
      </c>
    </row>
    <row r="101" s="2" customFormat="1">
      <c r="A101" s="40"/>
      <c r="B101" s="41"/>
      <c r="C101" s="42"/>
      <c r="D101" s="224" t="s">
        <v>146</v>
      </c>
      <c r="E101" s="42"/>
      <c r="F101" s="225" t="s">
        <v>1559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146</v>
      </c>
      <c r="AU101" s="19" t="s">
        <v>82</v>
      </c>
    </row>
    <row r="102" s="12" customFormat="1" ht="22.8" customHeight="1">
      <c r="A102" s="12"/>
      <c r="B102" s="190"/>
      <c r="C102" s="191"/>
      <c r="D102" s="192" t="s">
        <v>71</v>
      </c>
      <c r="E102" s="204" t="s">
        <v>1560</v>
      </c>
      <c r="F102" s="204" t="s">
        <v>1561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SUM(P103:P105)</f>
        <v>0</v>
      </c>
      <c r="Q102" s="198"/>
      <c r="R102" s="199">
        <f>SUM(R103:R105)</f>
        <v>0</v>
      </c>
      <c r="S102" s="198"/>
      <c r="T102" s="200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171</v>
      </c>
      <c r="AT102" s="202" t="s">
        <v>71</v>
      </c>
      <c r="AU102" s="202" t="s">
        <v>80</v>
      </c>
      <c r="AY102" s="201" t="s">
        <v>134</v>
      </c>
      <c r="BK102" s="203">
        <f>SUM(BK103:BK105)</f>
        <v>0</v>
      </c>
    </row>
    <row r="103" s="2" customFormat="1" ht="16.5" customHeight="1">
      <c r="A103" s="40"/>
      <c r="B103" s="41"/>
      <c r="C103" s="206" t="s">
        <v>171</v>
      </c>
      <c r="D103" s="206" t="s">
        <v>137</v>
      </c>
      <c r="E103" s="207" t="s">
        <v>1562</v>
      </c>
      <c r="F103" s="208" t="s">
        <v>1563</v>
      </c>
      <c r="G103" s="209" t="s">
        <v>1540</v>
      </c>
      <c r="H103" s="210">
        <v>1</v>
      </c>
      <c r="I103" s="211"/>
      <c r="J103" s="212">
        <f>ROUND(I103*H103,2)</f>
        <v>0</v>
      </c>
      <c r="K103" s="208" t="s">
        <v>141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1541</v>
      </c>
      <c r="AT103" s="217" t="s">
        <v>137</v>
      </c>
      <c r="AU103" s="217" t="s">
        <v>82</v>
      </c>
      <c r="AY103" s="19" t="s">
        <v>134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1541</v>
      </c>
      <c r="BM103" s="217" t="s">
        <v>1564</v>
      </c>
    </row>
    <row r="104" s="2" customFormat="1">
      <c r="A104" s="40"/>
      <c r="B104" s="41"/>
      <c r="C104" s="42"/>
      <c r="D104" s="219" t="s">
        <v>144</v>
      </c>
      <c r="E104" s="42"/>
      <c r="F104" s="220" t="s">
        <v>1563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144</v>
      </c>
      <c r="AU104" s="19" t="s">
        <v>82</v>
      </c>
    </row>
    <row r="105" s="2" customFormat="1">
      <c r="A105" s="40"/>
      <c r="B105" s="41"/>
      <c r="C105" s="42"/>
      <c r="D105" s="224" t="s">
        <v>146</v>
      </c>
      <c r="E105" s="42"/>
      <c r="F105" s="225" t="s">
        <v>1565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146</v>
      </c>
      <c r="AU105" s="19" t="s">
        <v>82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1566</v>
      </c>
      <c r="F106" s="204" t="s">
        <v>1567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SUM(P107:P111)</f>
        <v>0</v>
      </c>
      <c r="Q106" s="198"/>
      <c r="R106" s="199">
        <f>SUM(R107:R111)</f>
        <v>0</v>
      </c>
      <c r="S106" s="198"/>
      <c r="T106" s="200">
        <f>SUM(T107:T111)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171</v>
      </c>
      <c r="AT106" s="202" t="s">
        <v>71</v>
      </c>
      <c r="AU106" s="202" t="s">
        <v>80</v>
      </c>
      <c r="AY106" s="201" t="s">
        <v>134</v>
      </c>
      <c r="BK106" s="203">
        <f>SUM(BK107:BK111)</f>
        <v>0</v>
      </c>
    </row>
    <row r="107" s="2" customFormat="1" ht="16.5" customHeight="1">
      <c r="A107" s="40"/>
      <c r="B107" s="41"/>
      <c r="C107" s="206" t="s">
        <v>157</v>
      </c>
      <c r="D107" s="206" t="s">
        <v>137</v>
      </c>
      <c r="E107" s="207" t="s">
        <v>1568</v>
      </c>
      <c r="F107" s="208" t="s">
        <v>1569</v>
      </c>
      <c r="G107" s="209" t="s">
        <v>1540</v>
      </c>
      <c r="H107" s="210">
        <v>1</v>
      </c>
      <c r="I107" s="211"/>
      <c r="J107" s="212">
        <f>ROUND(I107*H107,2)</f>
        <v>0</v>
      </c>
      <c r="K107" s="208" t="s">
        <v>141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1541</v>
      </c>
      <c r="AT107" s="217" t="s">
        <v>137</v>
      </c>
      <c r="AU107" s="217" t="s">
        <v>82</v>
      </c>
      <c r="AY107" s="19" t="s">
        <v>134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1541</v>
      </c>
      <c r="BM107" s="217" t="s">
        <v>1570</v>
      </c>
    </row>
    <row r="108" s="2" customFormat="1">
      <c r="A108" s="40"/>
      <c r="B108" s="41"/>
      <c r="C108" s="42"/>
      <c r="D108" s="219" t="s">
        <v>144</v>
      </c>
      <c r="E108" s="42"/>
      <c r="F108" s="220" t="s">
        <v>1569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144</v>
      </c>
      <c r="AU108" s="19" t="s">
        <v>82</v>
      </c>
    </row>
    <row r="109" s="2" customFormat="1">
      <c r="A109" s="40"/>
      <c r="B109" s="41"/>
      <c r="C109" s="42"/>
      <c r="D109" s="224" t="s">
        <v>146</v>
      </c>
      <c r="E109" s="42"/>
      <c r="F109" s="225" t="s">
        <v>1571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146</v>
      </c>
      <c r="AU109" s="19" t="s">
        <v>82</v>
      </c>
    </row>
    <row r="110" s="15" customFormat="1">
      <c r="A110" s="15"/>
      <c r="B110" s="248"/>
      <c r="C110" s="249"/>
      <c r="D110" s="219" t="s">
        <v>154</v>
      </c>
      <c r="E110" s="250" t="s">
        <v>19</v>
      </c>
      <c r="F110" s="251" t="s">
        <v>1572</v>
      </c>
      <c r="G110" s="249"/>
      <c r="H110" s="250" t="s">
        <v>19</v>
      </c>
      <c r="I110" s="252"/>
      <c r="J110" s="249"/>
      <c r="K110" s="249"/>
      <c r="L110" s="253"/>
      <c r="M110" s="254"/>
      <c r="N110" s="255"/>
      <c r="O110" s="255"/>
      <c r="P110" s="255"/>
      <c r="Q110" s="255"/>
      <c r="R110" s="255"/>
      <c r="S110" s="255"/>
      <c r="T110" s="25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7" t="s">
        <v>154</v>
      </c>
      <c r="AU110" s="257" t="s">
        <v>82</v>
      </c>
      <c r="AV110" s="15" t="s">
        <v>80</v>
      </c>
      <c r="AW110" s="15" t="s">
        <v>33</v>
      </c>
      <c r="AX110" s="15" t="s">
        <v>72</v>
      </c>
      <c r="AY110" s="257" t="s">
        <v>134</v>
      </c>
    </row>
    <row r="111" s="13" customFormat="1">
      <c r="A111" s="13"/>
      <c r="B111" s="226"/>
      <c r="C111" s="227"/>
      <c r="D111" s="219" t="s">
        <v>154</v>
      </c>
      <c r="E111" s="228" t="s">
        <v>19</v>
      </c>
      <c r="F111" s="229" t="s">
        <v>80</v>
      </c>
      <c r="G111" s="227"/>
      <c r="H111" s="230">
        <v>1</v>
      </c>
      <c r="I111" s="231"/>
      <c r="J111" s="227"/>
      <c r="K111" s="227"/>
      <c r="L111" s="232"/>
      <c r="M111" s="273"/>
      <c r="N111" s="274"/>
      <c r="O111" s="274"/>
      <c r="P111" s="274"/>
      <c r="Q111" s="274"/>
      <c r="R111" s="274"/>
      <c r="S111" s="274"/>
      <c r="T111" s="27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154</v>
      </c>
      <c r="AU111" s="236" t="s">
        <v>82</v>
      </c>
      <c r="AV111" s="13" t="s">
        <v>82</v>
      </c>
      <c r="AW111" s="13" t="s">
        <v>33</v>
      </c>
      <c r="AX111" s="13" t="s">
        <v>80</v>
      </c>
      <c r="AY111" s="236" t="s">
        <v>134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WrQ2bsLp9mxZTRWQK5Y9/XGWjTaPUwqpDZyYuolLWikdDjqFmGP122P83oKnLQf6YF7xV1ZAf5IY14F2szYOww==" hashValue="zD9DNFv5INgCKd4fpWaQXrP+y6E0YuaqFBzZNo3IV13XE5wlvGUm0HetxirBOxCfhhuDsqzWu/NdfhFGVxqzSA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013254000"/>
    <hyperlink ref="F94" r:id="rId2" display="https://podminky.urs.cz/item/CS_URS_2025_02/045203000"/>
    <hyperlink ref="F97" r:id="rId3" display="https://podminky.urs.cz/item/CS_URS_2025_02/045303000"/>
    <hyperlink ref="F101" r:id="rId4" display="https://podminky.urs.cz/item/CS_URS_2025_02/065002000"/>
    <hyperlink ref="F105" r:id="rId5" display="https://podminky.urs.cz/item/CS_URS_2025_02/071103000"/>
    <hyperlink ref="F109" r:id="rId6" display="https://podminky.urs.cz/item/CS_URS_2025_02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1573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1574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1575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1576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1577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1578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1579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1580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1581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1582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1583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79</v>
      </c>
      <c r="F18" s="287" t="s">
        <v>1584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1585</v>
      </c>
      <c r="F19" s="287" t="s">
        <v>1586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1587</v>
      </c>
      <c r="F20" s="287" t="s">
        <v>1588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1589</v>
      </c>
      <c r="F21" s="287" t="s">
        <v>96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1590</v>
      </c>
      <c r="F22" s="287" t="s">
        <v>1591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1592</v>
      </c>
      <c r="F23" s="287" t="s">
        <v>1593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1594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1595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1596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1597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1598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1599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1600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1601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1602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120</v>
      </c>
      <c r="F36" s="287"/>
      <c r="G36" s="287" t="s">
        <v>1603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1604</v>
      </c>
      <c r="F37" s="287"/>
      <c r="G37" s="287" t="s">
        <v>1605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1606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1607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121</v>
      </c>
      <c r="F40" s="287"/>
      <c r="G40" s="287" t="s">
        <v>1608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122</v>
      </c>
      <c r="F41" s="287"/>
      <c r="G41" s="287" t="s">
        <v>1609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1610</v>
      </c>
      <c r="F42" s="287"/>
      <c r="G42" s="287" t="s">
        <v>1611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1612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1613</v>
      </c>
      <c r="F44" s="287"/>
      <c r="G44" s="287" t="s">
        <v>1614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124</v>
      </c>
      <c r="F45" s="287"/>
      <c r="G45" s="287" t="s">
        <v>1615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1616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1617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1618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1619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1620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1621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1622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1623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1624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1625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1626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1627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1628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1629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1630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1631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1632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1633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1634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1635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1636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1637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1638</v>
      </c>
      <c r="D76" s="305"/>
      <c r="E76" s="305"/>
      <c r="F76" s="305" t="s">
        <v>1639</v>
      </c>
      <c r="G76" s="306"/>
      <c r="H76" s="305" t="s">
        <v>54</v>
      </c>
      <c r="I76" s="305" t="s">
        <v>57</v>
      </c>
      <c r="J76" s="305" t="s">
        <v>1640</v>
      </c>
      <c r="K76" s="304"/>
    </row>
    <row r="77" s="1" customFormat="1" ht="17.25" customHeight="1">
      <c r="B77" s="302"/>
      <c r="C77" s="307" t="s">
        <v>1641</v>
      </c>
      <c r="D77" s="307"/>
      <c r="E77" s="307"/>
      <c r="F77" s="308" t="s">
        <v>1642</v>
      </c>
      <c r="G77" s="309"/>
      <c r="H77" s="307"/>
      <c r="I77" s="307"/>
      <c r="J77" s="307" t="s">
        <v>1643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1644</v>
      </c>
      <c r="G79" s="314"/>
      <c r="H79" s="290" t="s">
        <v>1645</v>
      </c>
      <c r="I79" s="290" t="s">
        <v>1646</v>
      </c>
      <c r="J79" s="290">
        <v>20</v>
      </c>
      <c r="K79" s="304"/>
    </row>
    <row r="80" s="1" customFormat="1" ht="15" customHeight="1">
      <c r="B80" s="302"/>
      <c r="C80" s="290" t="s">
        <v>1647</v>
      </c>
      <c r="D80" s="290"/>
      <c r="E80" s="290"/>
      <c r="F80" s="313" t="s">
        <v>1644</v>
      </c>
      <c r="G80" s="314"/>
      <c r="H80" s="290" t="s">
        <v>1648</v>
      </c>
      <c r="I80" s="290" t="s">
        <v>1646</v>
      </c>
      <c r="J80" s="290">
        <v>120</v>
      </c>
      <c r="K80" s="304"/>
    </row>
    <row r="81" s="1" customFormat="1" ht="15" customHeight="1">
      <c r="B81" s="315"/>
      <c r="C81" s="290" t="s">
        <v>1649</v>
      </c>
      <c r="D81" s="290"/>
      <c r="E81" s="290"/>
      <c r="F81" s="313" t="s">
        <v>1650</v>
      </c>
      <c r="G81" s="314"/>
      <c r="H81" s="290" t="s">
        <v>1651</v>
      </c>
      <c r="I81" s="290" t="s">
        <v>1646</v>
      </c>
      <c r="J81" s="290">
        <v>50</v>
      </c>
      <c r="K81" s="304"/>
    </row>
    <row r="82" s="1" customFormat="1" ht="15" customHeight="1">
      <c r="B82" s="315"/>
      <c r="C82" s="290" t="s">
        <v>1652</v>
      </c>
      <c r="D82" s="290"/>
      <c r="E82" s="290"/>
      <c r="F82" s="313" t="s">
        <v>1644</v>
      </c>
      <c r="G82" s="314"/>
      <c r="H82" s="290" t="s">
        <v>1653</v>
      </c>
      <c r="I82" s="290" t="s">
        <v>1654</v>
      </c>
      <c r="J82" s="290"/>
      <c r="K82" s="304"/>
    </row>
    <row r="83" s="1" customFormat="1" ht="15" customHeight="1">
      <c r="B83" s="315"/>
      <c r="C83" s="316" t="s">
        <v>1655</v>
      </c>
      <c r="D83" s="316"/>
      <c r="E83" s="316"/>
      <c r="F83" s="317" t="s">
        <v>1650</v>
      </c>
      <c r="G83" s="316"/>
      <c r="H83" s="316" t="s">
        <v>1656</v>
      </c>
      <c r="I83" s="316" t="s">
        <v>1646</v>
      </c>
      <c r="J83" s="316">
        <v>15</v>
      </c>
      <c r="K83" s="304"/>
    </row>
    <row r="84" s="1" customFormat="1" ht="15" customHeight="1">
      <c r="B84" s="315"/>
      <c r="C84" s="316" t="s">
        <v>1657</v>
      </c>
      <c r="D84" s="316"/>
      <c r="E84" s="316"/>
      <c r="F84" s="317" t="s">
        <v>1650</v>
      </c>
      <c r="G84" s="316"/>
      <c r="H84" s="316" t="s">
        <v>1658</v>
      </c>
      <c r="I84" s="316" t="s">
        <v>1646</v>
      </c>
      <c r="J84" s="316">
        <v>15</v>
      </c>
      <c r="K84" s="304"/>
    </row>
    <row r="85" s="1" customFormat="1" ht="15" customHeight="1">
      <c r="B85" s="315"/>
      <c r="C85" s="316" t="s">
        <v>1659</v>
      </c>
      <c r="D85" s="316"/>
      <c r="E85" s="316"/>
      <c r="F85" s="317" t="s">
        <v>1650</v>
      </c>
      <c r="G85" s="316"/>
      <c r="H85" s="316" t="s">
        <v>1660</v>
      </c>
      <c r="I85" s="316" t="s">
        <v>1646</v>
      </c>
      <c r="J85" s="316">
        <v>20</v>
      </c>
      <c r="K85" s="304"/>
    </row>
    <row r="86" s="1" customFormat="1" ht="15" customHeight="1">
      <c r="B86" s="315"/>
      <c r="C86" s="316" t="s">
        <v>1661</v>
      </c>
      <c r="D86" s="316"/>
      <c r="E86" s="316"/>
      <c r="F86" s="317" t="s">
        <v>1650</v>
      </c>
      <c r="G86" s="316"/>
      <c r="H86" s="316" t="s">
        <v>1662</v>
      </c>
      <c r="I86" s="316" t="s">
        <v>1646</v>
      </c>
      <c r="J86" s="316">
        <v>20</v>
      </c>
      <c r="K86" s="304"/>
    </row>
    <row r="87" s="1" customFormat="1" ht="15" customHeight="1">
      <c r="B87" s="315"/>
      <c r="C87" s="290" t="s">
        <v>1663</v>
      </c>
      <c r="D87" s="290"/>
      <c r="E87" s="290"/>
      <c r="F87" s="313" t="s">
        <v>1650</v>
      </c>
      <c r="G87" s="314"/>
      <c r="H87" s="290" t="s">
        <v>1664</v>
      </c>
      <c r="I87" s="290" t="s">
        <v>1646</v>
      </c>
      <c r="J87" s="290">
        <v>50</v>
      </c>
      <c r="K87" s="304"/>
    </row>
    <row r="88" s="1" customFormat="1" ht="15" customHeight="1">
      <c r="B88" s="315"/>
      <c r="C88" s="290" t="s">
        <v>1665</v>
      </c>
      <c r="D88" s="290"/>
      <c r="E88" s="290"/>
      <c r="F88" s="313" t="s">
        <v>1650</v>
      </c>
      <c r="G88" s="314"/>
      <c r="H88" s="290" t="s">
        <v>1666</v>
      </c>
      <c r="I88" s="290" t="s">
        <v>1646</v>
      </c>
      <c r="J88" s="290">
        <v>20</v>
      </c>
      <c r="K88" s="304"/>
    </row>
    <row r="89" s="1" customFormat="1" ht="15" customHeight="1">
      <c r="B89" s="315"/>
      <c r="C89" s="290" t="s">
        <v>1667</v>
      </c>
      <c r="D89" s="290"/>
      <c r="E89" s="290"/>
      <c r="F89" s="313" t="s">
        <v>1650</v>
      </c>
      <c r="G89" s="314"/>
      <c r="H89" s="290" t="s">
        <v>1668</v>
      </c>
      <c r="I89" s="290" t="s">
        <v>1646</v>
      </c>
      <c r="J89" s="290">
        <v>20</v>
      </c>
      <c r="K89" s="304"/>
    </row>
    <row r="90" s="1" customFormat="1" ht="15" customHeight="1">
      <c r="B90" s="315"/>
      <c r="C90" s="290" t="s">
        <v>1669</v>
      </c>
      <c r="D90" s="290"/>
      <c r="E90" s="290"/>
      <c r="F90" s="313" t="s">
        <v>1650</v>
      </c>
      <c r="G90" s="314"/>
      <c r="H90" s="290" t="s">
        <v>1670</v>
      </c>
      <c r="I90" s="290" t="s">
        <v>1646</v>
      </c>
      <c r="J90" s="290">
        <v>50</v>
      </c>
      <c r="K90" s="304"/>
    </row>
    <row r="91" s="1" customFormat="1" ht="15" customHeight="1">
      <c r="B91" s="315"/>
      <c r="C91" s="290" t="s">
        <v>1671</v>
      </c>
      <c r="D91" s="290"/>
      <c r="E91" s="290"/>
      <c r="F91" s="313" t="s">
        <v>1650</v>
      </c>
      <c r="G91" s="314"/>
      <c r="H91" s="290" t="s">
        <v>1671</v>
      </c>
      <c r="I91" s="290" t="s">
        <v>1646</v>
      </c>
      <c r="J91" s="290">
        <v>50</v>
      </c>
      <c r="K91" s="304"/>
    </row>
    <row r="92" s="1" customFormat="1" ht="15" customHeight="1">
      <c r="B92" s="315"/>
      <c r="C92" s="290" t="s">
        <v>1672</v>
      </c>
      <c r="D92" s="290"/>
      <c r="E92" s="290"/>
      <c r="F92" s="313" t="s">
        <v>1650</v>
      </c>
      <c r="G92" s="314"/>
      <c r="H92" s="290" t="s">
        <v>1673</v>
      </c>
      <c r="I92" s="290" t="s">
        <v>1646</v>
      </c>
      <c r="J92" s="290">
        <v>255</v>
      </c>
      <c r="K92" s="304"/>
    </row>
    <row r="93" s="1" customFormat="1" ht="15" customHeight="1">
      <c r="B93" s="315"/>
      <c r="C93" s="290" t="s">
        <v>1674</v>
      </c>
      <c r="D93" s="290"/>
      <c r="E93" s="290"/>
      <c r="F93" s="313" t="s">
        <v>1644</v>
      </c>
      <c r="G93" s="314"/>
      <c r="H93" s="290" t="s">
        <v>1675</v>
      </c>
      <c r="I93" s="290" t="s">
        <v>1676</v>
      </c>
      <c r="J93" s="290"/>
      <c r="K93" s="304"/>
    </row>
    <row r="94" s="1" customFormat="1" ht="15" customHeight="1">
      <c r="B94" s="315"/>
      <c r="C94" s="290" t="s">
        <v>1677</v>
      </c>
      <c r="D94" s="290"/>
      <c r="E94" s="290"/>
      <c r="F94" s="313" t="s">
        <v>1644</v>
      </c>
      <c r="G94" s="314"/>
      <c r="H94" s="290" t="s">
        <v>1678</v>
      </c>
      <c r="I94" s="290" t="s">
        <v>1679</v>
      </c>
      <c r="J94" s="290"/>
      <c r="K94" s="304"/>
    </row>
    <row r="95" s="1" customFormat="1" ht="15" customHeight="1">
      <c r="B95" s="315"/>
      <c r="C95" s="290" t="s">
        <v>1680</v>
      </c>
      <c r="D95" s="290"/>
      <c r="E95" s="290"/>
      <c r="F95" s="313" t="s">
        <v>1644</v>
      </c>
      <c r="G95" s="314"/>
      <c r="H95" s="290" t="s">
        <v>1680</v>
      </c>
      <c r="I95" s="290" t="s">
        <v>1679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1644</v>
      </c>
      <c r="G96" s="314"/>
      <c r="H96" s="290" t="s">
        <v>1681</v>
      </c>
      <c r="I96" s="290" t="s">
        <v>1679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1644</v>
      </c>
      <c r="G97" s="314"/>
      <c r="H97" s="290" t="s">
        <v>1682</v>
      </c>
      <c r="I97" s="290" t="s">
        <v>1679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1683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1638</v>
      </c>
      <c r="D103" s="305"/>
      <c r="E103" s="305"/>
      <c r="F103" s="305" t="s">
        <v>1639</v>
      </c>
      <c r="G103" s="306"/>
      <c r="H103" s="305" t="s">
        <v>54</v>
      </c>
      <c r="I103" s="305" t="s">
        <v>57</v>
      </c>
      <c r="J103" s="305" t="s">
        <v>1640</v>
      </c>
      <c r="K103" s="304"/>
    </row>
    <row r="104" s="1" customFormat="1" ht="17.25" customHeight="1">
      <c r="B104" s="302"/>
      <c r="C104" s="307" t="s">
        <v>1641</v>
      </c>
      <c r="D104" s="307"/>
      <c r="E104" s="307"/>
      <c r="F104" s="308" t="s">
        <v>1642</v>
      </c>
      <c r="G104" s="309"/>
      <c r="H104" s="307"/>
      <c r="I104" s="307"/>
      <c r="J104" s="307" t="s">
        <v>1643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1644</v>
      </c>
      <c r="G106" s="290"/>
      <c r="H106" s="290" t="s">
        <v>1684</v>
      </c>
      <c r="I106" s="290" t="s">
        <v>1646</v>
      </c>
      <c r="J106" s="290">
        <v>20</v>
      </c>
      <c r="K106" s="304"/>
    </row>
    <row r="107" s="1" customFormat="1" ht="15" customHeight="1">
      <c r="B107" s="302"/>
      <c r="C107" s="290" t="s">
        <v>1647</v>
      </c>
      <c r="D107" s="290"/>
      <c r="E107" s="290"/>
      <c r="F107" s="313" t="s">
        <v>1644</v>
      </c>
      <c r="G107" s="290"/>
      <c r="H107" s="290" t="s">
        <v>1684</v>
      </c>
      <c r="I107" s="290" t="s">
        <v>1646</v>
      </c>
      <c r="J107" s="290">
        <v>120</v>
      </c>
      <c r="K107" s="304"/>
    </row>
    <row r="108" s="1" customFormat="1" ht="15" customHeight="1">
      <c r="B108" s="315"/>
      <c r="C108" s="290" t="s">
        <v>1649</v>
      </c>
      <c r="D108" s="290"/>
      <c r="E108" s="290"/>
      <c r="F108" s="313" t="s">
        <v>1650</v>
      </c>
      <c r="G108" s="290"/>
      <c r="H108" s="290" t="s">
        <v>1684</v>
      </c>
      <c r="I108" s="290" t="s">
        <v>1646</v>
      </c>
      <c r="J108" s="290">
        <v>50</v>
      </c>
      <c r="K108" s="304"/>
    </row>
    <row r="109" s="1" customFormat="1" ht="15" customHeight="1">
      <c r="B109" s="315"/>
      <c r="C109" s="290" t="s">
        <v>1652</v>
      </c>
      <c r="D109" s="290"/>
      <c r="E109" s="290"/>
      <c r="F109" s="313" t="s">
        <v>1644</v>
      </c>
      <c r="G109" s="290"/>
      <c r="H109" s="290" t="s">
        <v>1684</v>
      </c>
      <c r="I109" s="290" t="s">
        <v>1654</v>
      </c>
      <c r="J109" s="290"/>
      <c r="K109" s="304"/>
    </row>
    <row r="110" s="1" customFormat="1" ht="15" customHeight="1">
      <c r="B110" s="315"/>
      <c r="C110" s="290" t="s">
        <v>1663</v>
      </c>
      <c r="D110" s="290"/>
      <c r="E110" s="290"/>
      <c r="F110" s="313" t="s">
        <v>1650</v>
      </c>
      <c r="G110" s="290"/>
      <c r="H110" s="290" t="s">
        <v>1684</v>
      </c>
      <c r="I110" s="290" t="s">
        <v>1646</v>
      </c>
      <c r="J110" s="290">
        <v>50</v>
      </c>
      <c r="K110" s="304"/>
    </row>
    <row r="111" s="1" customFormat="1" ht="15" customHeight="1">
      <c r="B111" s="315"/>
      <c r="C111" s="290" t="s">
        <v>1671</v>
      </c>
      <c r="D111" s="290"/>
      <c r="E111" s="290"/>
      <c r="F111" s="313" t="s">
        <v>1650</v>
      </c>
      <c r="G111" s="290"/>
      <c r="H111" s="290" t="s">
        <v>1684</v>
      </c>
      <c r="I111" s="290" t="s">
        <v>1646</v>
      </c>
      <c r="J111" s="290">
        <v>50</v>
      </c>
      <c r="K111" s="304"/>
    </row>
    <row r="112" s="1" customFormat="1" ht="15" customHeight="1">
      <c r="B112" s="315"/>
      <c r="C112" s="290" t="s">
        <v>1669</v>
      </c>
      <c r="D112" s="290"/>
      <c r="E112" s="290"/>
      <c r="F112" s="313" t="s">
        <v>1650</v>
      </c>
      <c r="G112" s="290"/>
      <c r="H112" s="290" t="s">
        <v>1684</v>
      </c>
      <c r="I112" s="290" t="s">
        <v>1646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1644</v>
      </c>
      <c r="G113" s="290"/>
      <c r="H113" s="290" t="s">
        <v>1685</v>
      </c>
      <c r="I113" s="290" t="s">
        <v>1646</v>
      </c>
      <c r="J113" s="290">
        <v>20</v>
      </c>
      <c r="K113" s="304"/>
    </row>
    <row r="114" s="1" customFormat="1" ht="15" customHeight="1">
      <c r="B114" s="315"/>
      <c r="C114" s="290" t="s">
        <v>1686</v>
      </c>
      <c r="D114" s="290"/>
      <c r="E114" s="290"/>
      <c r="F114" s="313" t="s">
        <v>1644</v>
      </c>
      <c r="G114" s="290"/>
      <c r="H114" s="290" t="s">
        <v>1687</v>
      </c>
      <c r="I114" s="290" t="s">
        <v>1646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1644</v>
      </c>
      <c r="G115" s="290"/>
      <c r="H115" s="290" t="s">
        <v>1688</v>
      </c>
      <c r="I115" s="290" t="s">
        <v>1679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1644</v>
      </c>
      <c r="G116" s="290"/>
      <c r="H116" s="290" t="s">
        <v>1689</v>
      </c>
      <c r="I116" s="290" t="s">
        <v>1679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1644</v>
      </c>
      <c r="G117" s="290"/>
      <c r="H117" s="290" t="s">
        <v>1690</v>
      </c>
      <c r="I117" s="290" t="s">
        <v>1691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1692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1638</v>
      </c>
      <c r="D123" s="305"/>
      <c r="E123" s="305"/>
      <c r="F123" s="305" t="s">
        <v>1639</v>
      </c>
      <c r="G123" s="306"/>
      <c r="H123" s="305" t="s">
        <v>54</v>
      </c>
      <c r="I123" s="305" t="s">
        <v>57</v>
      </c>
      <c r="J123" s="305" t="s">
        <v>1640</v>
      </c>
      <c r="K123" s="334"/>
    </row>
    <row r="124" s="1" customFormat="1" ht="17.25" customHeight="1">
      <c r="B124" s="333"/>
      <c r="C124" s="307" t="s">
        <v>1641</v>
      </c>
      <c r="D124" s="307"/>
      <c r="E124" s="307"/>
      <c r="F124" s="308" t="s">
        <v>1642</v>
      </c>
      <c r="G124" s="309"/>
      <c r="H124" s="307"/>
      <c r="I124" s="307"/>
      <c r="J124" s="307" t="s">
        <v>1643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1647</v>
      </c>
      <c r="D126" s="312"/>
      <c r="E126" s="312"/>
      <c r="F126" s="313" t="s">
        <v>1644</v>
      </c>
      <c r="G126" s="290"/>
      <c r="H126" s="290" t="s">
        <v>1684</v>
      </c>
      <c r="I126" s="290" t="s">
        <v>1646</v>
      </c>
      <c r="J126" s="290">
        <v>120</v>
      </c>
      <c r="K126" s="338"/>
    </row>
    <row r="127" s="1" customFormat="1" ht="15" customHeight="1">
      <c r="B127" s="335"/>
      <c r="C127" s="290" t="s">
        <v>1693</v>
      </c>
      <c r="D127" s="290"/>
      <c r="E127" s="290"/>
      <c r="F127" s="313" t="s">
        <v>1644</v>
      </c>
      <c r="G127" s="290"/>
      <c r="H127" s="290" t="s">
        <v>1694</v>
      </c>
      <c r="I127" s="290" t="s">
        <v>1646</v>
      </c>
      <c r="J127" s="290" t="s">
        <v>1695</v>
      </c>
      <c r="K127" s="338"/>
    </row>
    <row r="128" s="1" customFormat="1" ht="15" customHeight="1">
      <c r="B128" s="335"/>
      <c r="C128" s="290" t="s">
        <v>1592</v>
      </c>
      <c r="D128" s="290"/>
      <c r="E128" s="290"/>
      <c r="F128" s="313" t="s">
        <v>1644</v>
      </c>
      <c r="G128" s="290"/>
      <c r="H128" s="290" t="s">
        <v>1696</v>
      </c>
      <c r="I128" s="290" t="s">
        <v>1646</v>
      </c>
      <c r="J128" s="290" t="s">
        <v>1695</v>
      </c>
      <c r="K128" s="338"/>
    </row>
    <row r="129" s="1" customFormat="1" ht="15" customHeight="1">
      <c r="B129" s="335"/>
      <c r="C129" s="290" t="s">
        <v>1655</v>
      </c>
      <c r="D129" s="290"/>
      <c r="E129" s="290"/>
      <c r="F129" s="313" t="s">
        <v>1650</v>
      </c>
      <c r="G129" s="290"/>
      <c r="H129" s="290" t="s">
        <v>1656</v>
      </c>
      <c r="I129" s="290" t="s">
        <v>1646</v>
      </c>
      <c r="J129" s="290">
        <v>15</v>
      </c>
      <c r="K129" s="338"/>
    </row>
    <row r="130" s="1" customFormat="1" ht="15" customHeight="1">
      <c r="B130" s="335"/>
      <c r="C130" s="316" t="s">
        <v>1657</v>
      </c>
      <c r="D130" s="316"/>
      <c r="E130" s="316"/>
      <c r="F130" s="317" t="s">
        <v>1650</v>
      </c>
      <c r="G130" s="316"/>
      <c r="H130" s="316" t="s">
        <v>1658</v>
      </c>
      <c r="I130" s="316" t="s">
        <v>1646</v>
      </c>
      <c r="J130" s="316">
        <v>15</v>
      </c>
      <c r="K130" s="338"/>
    </row>
    <row r="131" s="1" customFormat="1" ht="15" customHeight="1">
      <c r="B131" s="335"/>
      <c r="C131" s="316" t="s">
        <v>1659</v>
      </c>
      <c r="D131" s="316"/>
      <c r="E131" s="316"/>
      <c r="F131" s="317" t="s">
        <v>1650</v>
      </c>
      <c r="G131" s="316"/>
      <c r="H131" s="316" t="s">
        <v>1660</v>
      </c>
      <c r="I131" s="316" t="s">
        <v>1646</v>
      </c>
      <c r="J131" s="316">
        <v>20</v>
      </c>
      <c r="K131" s="338"/>
    </row>
    <row r="132" s="1" customFormat="1" ht="15" customHeight="1">
      <c r="B132" s="335"/>
      <c r="C132" s="316" t="s">
        <v>1661</v>
      </c>
      <c r="D132" s="316"/>
      <c r="E132" s="316"/>
      <c r="F132" s="317" t="s">
        <v>1650</v>
      </c>
      <c r="G132" s="316"/>
      <c r="H132" s="316" t="s">
        <v>1662</v>
      </c>
      <c r="I132" s="316" t="s">
        <v>1646</v>
      </c>
      <c r="J132" s="316">
        <v>20</v>
      </c>
      <c r="K132" s="338"/>
    </row>
    <row r="133" s="1" customFormat="1" ht="15" customHeight="1">
      <c r="B133" s="335"/>
      <c r="C133" s="290" t="s">
        <v>1649</v>
      </c>
      <c r="D133" s="290"/>
      <c r="E133" s="290"/>
      <c r="F133" s="313" t="s">
        <v>1650</v>
      </c>
      <c r="G133" s="290"/>
      <c r="H133" s="290" t="s">
        <v>1684</v>
      </c>
      <c r="I133" s="290" t="s">
        <v>1646</v>
      </c>
      <c r="J133" s="290">
        <v>50</v>
      </c>
      <c r="K133" s="338"/>
    </row>
    <row r="134" s="1" customFormat="1" ht="15" customHeight="1">
      <c r="B134" s="335"/>
      <c r="C134" s="290" t="s">
        <v>1663</v>
      </c>
      <c r="D134" s="290"/>
      <c r="E134" s="290"/>
      <c r="F134" s="313" t="s">
        <v>1650</v>
      </c>
      <c r="G134" s="290"/>
      <c r="H134" s="290" t="s">
        <v>1684</v>
      </c>
      <c r="I134" s="290" t="s">
        <v>1646</v>
      </c>
      <c r="J134" s="290">
        <v>50</v>
      </c>
      <c r="K134" s="338"/>
    </row>
    <row r="135" s="1" customFormat="1" ht="15" customHeight="1">
      <c r="B135" s="335"/>
      <c r="C135" s="290" t="s">
        <v>1669</v>
      </c>
      <c r="D135" s="290"/>
      <c r="E135" s="290"/>
      <c r="F135" s="313" t="s">
        <v>1650</v>
      </c>
      <c r="G135" s="290"/>
      <c r="H135" s="290" t="s">
        <v>1684</v>
      </c>
      <c r="I135" s="290" t="s">
        <v>1646</v>
      </c>
      <c r="J135" s="290">
        <v>50</v>
      </c>
      <c r="K135" s="338"/>
    </row>
    <row r="136" s="1" customFormat="1" ht="15" customHeight="1">
      <c r="B136" s="335"/>
      <c r="C136" s="290" t="s">
        <v>1671</v>
      </c>
      <c r="D136" s="290"/>
      <c r="E136" s="290"/>
      <c r="F136" s="313" t="s">
        <v>1650</v>
      </c>
      <c r="G136" s="290"/>
      <c r="H136" s="290" t="s">
        <v>1684</v>
      </c>
      <c r="I136" s="290" t="s">
        <v>1646</v>
      </c>
      <c r="J136" s="290">
        <v>50</v>
      </c>
      <c r="K136" s="338"/>
    </row>
    <row r="137" s="1" customFormat="1" ht="15" customHeight="1">
      <c r="B137" s="335"/>
      <c r="C137" s="290" t="s">
        <v>1672</v>
      </c>
      <c r="D137" s="290"/>
      <c r="E137" s="290"/>
      <c r="F137" s="313" t="s">
        <v>1650</v>
      </c>
      <c r="G137" s="290"/>
      <c r="H137" s="290" t="s">
        <v>1697</v>
      </c>
      <c r="I137" s="290" t="s">
        <v>1646</v>
      </c>
      <c r="J137" s="290">
        <v>255</v>
      </c>
      <c r="K137" s="338"/>
    </row>
    <row r="138" s="1" customFormat="1" ht="15" customHeight="1">
      <c r="B138" s="335"/>
      <c r="C138" s="290" t="s">
        <v>1674</v>
      </c>
      <c r="D138" s="290"/>
      <c r="E138" s="290"/>
      <c r="F138" s="313" t="s">
        <v>1644</v>
      </c>
      <c r="G138" s="290"/>
      <c r="H138" s="290" t="s">
        <v>1698</v>
      </c>
      <c r="I138" s="290" t="s">
        <v>1676</v>
      </c>
      <c r="J138" s="290"/>
      <c r="K138" s="338"/>
    </row>
    <row r="139" s="1" customFormat="1" ht="15" customHeight="1">
      <c r="B139" s="335"/>
      <c r="C139" s="290" t="s">
        <v>1677</v>
      </c>
      <c r="D139" s="290"/>
      <c r="E139" s="290"/>
      <c r="F139" s="313" t="s">
        <v>1644</v>
      </c>
      <c r="G139" s="290"/>
      <c r="H139" s="290" t="s">
        <v>1699</v>
      </c>
      <c r="I139" s="290" t="s">
        <v>1679</v>
      </c>
      <c r="J139" s="290"/>
      <c r="K139" s="338"/>
    </row>
    <row r="140" s="1" customFormat="1" ht="15" customHeight="1">
      <c r="B140" s="335"/>
      <c r="C140" s="290" t="s">
        <v>1680</v>
      </c>
      <c r="D140" s="290"/>
      <c r="E140" s="290"/>
      <c r="F140" s="313" t="s">
        <v>1644</v>
      </c>
      <c r="G140" s="290"/>
      <c r="H140" s="290" t="s">
        <v>1680</v>
      </c>
      <c r="I140" s="290" t="s">
        <v>1679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1644</v>
      </c>
      <c r="G141" s="290"/>
      <c r="H141" s="290" t="s">
        <v>1700</v>
      </c>
      <c r="I141" s="290" t="s">
        <v>1679</v>
      </c>
      <c r="J141" s="290"/>
      <c r="K141" s="338"/>
    </row>
    <row r="142" s="1" customFormat="1" ht="15" customHeight="1">
      <c r="B142" s="335"/>
      <c r="C142" s="290" t="s">
        <v>1701</v>
      </c>
      <c r="D142" s="290"/>
      <c r="E142" s="290"/>
      <c r="F142" s="313" t="s">
        <v>1644</v>
      </c>
      <c r="G142" s="290"/>
      <c r="H142" s="290" t="s">
        <v>1702</v>
      </c>
      <c r="I142" s="290" t="s">
        <v>1679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1703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1638</v>
      </c>
      <c r="D148" s="305"/>
      <c r="E148" s="305"/>
      <c r="F148" s="305" t="s">
        <v>1639</v>
      </c>
      <c r="G148" s="306"/>
      <c r="H148" s="305" t="s">
        <v>54</v>
      </c>
      <c r="I148" s="305" t="s">
        <v>57</v>
      </c>
      <c r="J148" s="305" t="s">
        <v>1640</v>
      </c>
      <c r="K148" s="304"/>
    </row>
    <row r="149" s="1" customFormat="1" ht="17.25" customHeight="1">
      <c r="B149" s="302"/>
      <c r="C149" s="307" t="s">
        <v>1641</v>
      </c>
      <c r="D149" s="307"/>
      <c r="E149" s="307"/>
      <c r="F149" s="308" t="s">
        <v>1642</v>
      </c>
      <c r="G149" s="309"/>
      <c r="H149" s="307"/>
      <c r="I149" s="307"/>
      <c r="J149" s="307" t="s">
        <v>1643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1647</v>
      </c>
      <c r="D151" s="290"/>
      <c r="E151" s="290"/>
      <c r="F151" s="343" t="s">
        <v>1644</v>
      </c>
      <c r="G151" s="290"/>
      <c r="H151" s="342" t="s">
        <v>1684</v>
      </c>
      <c r="I151" s="342" t="s">
        <v>1646</v>
      </c>
      <c r="J151" s="342">
        <v>120</v>
      </c>
      <c r="K151" s="338"/>
    </row>
    <row r="152" s="1" customFormat="1" ht="15" customHeight="1">
      <c r="B152" s="315"/>
      <c r="C152" s="342" t="s">
        <v>1693</v>
      </c>
      <c r="D152" s="290"/>
      <c r="E152" s="290"/>
      <c r="F152" s="343" t="s">
        <v>1644</v>
      </c>
      <c r="G152" s="290"/>
      <c r="H152" s="342" t="s">
        <v>1704</v>
      </c>
      <c r="I152" s="342" t="s">
        <v>1646</v>
      </c>
      <c r="J152" s="342" t="s">
        <v>1695</v>
      </c>
      <c r="K152" s="338"/>
    </row>
    <row r="153" s="1" customFormat="1" ht="15" customHeight="1">
      <c r="B153" s="315"/>
      <c r="C153" s="342" t="s">
        <v>1592</v>
      </c>
      <c r="D153" s="290"/>
      <c r="E153" s="290"/>
      <c r="F153" s="343" t="s">
        <v>1644</v>
      </c>
      <c r="G153" s="290"/>
      <c r="H153" s="342" t="s">
        <v>1705</v>
      </c>
      <c r="I153" s="342" t="s">
        <v>1646</v>
      </c>
      <c r="J153" s="342" t="s">
        <v>1695</v>
      </c>
      <c r="K153" s="338"/>
    </row>
    <row r="154" s="1" customFormat="1" ht="15" customHeight="1">
      <c r="B154" s="315"/>
      <c r="C154" s="342" t="s">
        <v>1649</v>
      </c>
      <c r="D154" s="290"/>
      <c r="E154" s="290"/>
      <c r="F154" s="343" t="s">
        <v>1650</v>
      </c>
      <c r="G154" s="290"/>
      <c r="H154" s="342" t="s">
        <v>1684</v>
      </c>
      <c r="I154" s="342" t="s">
        <v>1646</v>
      </c>
      <c r="J154" s="342">
        <v>50</v>
      </c>
      <c r="K154" s="338"/>
    </row>
    <row r="155" s="1" customFormat="1" ht="15" customHeight="1">
      <c r="B155" s="315"/>
      <c r="C155" s="342" t="s">
        <v>1652</v>
      </c>
      <c r="D155" s="290"/>
      <c r="E155" s="290"/>
      <c r="F155" s="343" t="s">
        <v>1644</v>
      </c>
      <c r="G155" s="290"/>
      <c r="H155" s="342" t="s">
        <v>1684</v>
      </c>
      <c r="I155" s="342" t="s">
        <v>1654</v>
      </c>
      <c r="J155" s="342"/>
      <c r="K155" s="338"/>
    </row>
    <row r="156" s="1" customFormat="1" ht="15" customHeight="1">
      <c r="B156" s="315"/>
      <c r="C156" s="342" t="s">
        <v>1663</v>
      </c>
      <c r="D156" s="290"/>
      <c r="E156" s="290"/>
      <c r="F156" s="343" t="s">
        <v>1650</v>
      </c>
      <c r="G156" s="290"/>
      <c r="H156" s="342" t="s">
        <v>1684</v>
      </c>
      <c r="I156" s="342" t="s">
        <v>1646</v>
      </c>
      <c r="J156" s="342">
        <v>50</v>
      </c>
      <c r="K156" s="338"/>
    </row>
    <row r="157" s="1" customFormat="1" ht="15" customHeight="1">
      <c r="B157" s="315"/>
      <c r="C157" s="342" t="s">
        <v>1671</v>
      </c>
      <c r="D157" s="290"/>
      <c r="E157" s="290"/>
      <c r="F157" s="343" t="s">
        <v>1650</v>
      </c>
      <c r="G157" s="290"/>
      <c r="H157" s="342" t="s">
        <v>1684</v>
      </c>
      <c r="I157" s="342" t="s">
        <v>1646</v>
      </c>
      <c r="J157" s="342">
        <v>50</v>
      </c>
      <c r="K157" s="338"/>
    </row>
    <row r="158" s="1" customFormat="1" ht="15" customHeight="1">
      <c r="B158" s="315"/>
      <c r="C158" s="342" t="s">
        <v>1669</v>
      </c>
      <c r="D158" s="290"/>
      <c r="E158" s="290"/>
      <c r="F158" s="343" t="s">
        <v>1650</v>
      </c>
      <c r="G158" s="290"/>
      <c r="H158" s="342" t="s">
        <v>1684</v>
      </c>
      <c r="I158" s="342" t="s">
        <v>1646</v>
      </c>
      <c r="J158" s="342">
        <v>50</v>
      </c>
      <c r="K158" s="338"/>
    </row>
    <row r="159" s="1" customFormat="1" ht="15" customHeight="1">
      <c r="B159" s="315"/>
      <c r="C159" s="342" t="s">
        <v>102</v>
      </c>
      <c r="D159" s="290"/>
      <c r="E159" s="290"/>
      <c r="F159" s="343" t="s">
        <v>1644</v>
      </c>
      <c r="G159" s="290"/>
      <c r="H159" s="342" t="s">
        <v>1706</v>
      </c>
      <c r="I159" s="342" t="s">
        <v>1646</v>
      </c>
      <c r="J159" s="342" t="s">
        <v>1707</v>
      </c>
      <c r="K159" s="338"/>
    </row>
    <row r="160" s="1" customFormat="1" ht="15" customHeight="1">
      <c r="B160" s="315"/>
      <c r="C160" s="342" t="s">
        <v>1708</v>
      </c>
      <c r="D160" s="290"/>
      <c r="E160" s="290"/>
      <c r="F160" s="343" t="s">
        <v>1644</v>
      </c>
      <c r="G160" s="290"/>
      <c r="H160" s="342" t="s">
        <v>1709</v>
      </c>
      <c r="I160" s="342" t="s">
        <v>1679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1710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1638</v>
      </c>
      <c r="D166" s="305"/>
      <c r="E166" s="305"/>
      <c r="F166" s="305" t="s">
        <v>1639</v>
      </c>
      <c r="G166" s="347"/>
      <c r="H166" s="348" t="s">
        <v>54</v>
      </c>
      <c r="I166" s="348" t="s">
        <v>57</v>
      </c>
      <c r="J166" s="305" t="s">
        <v>1640</v>
      </c>
      <c r="K166" s="282"/>
    </row>
    <row r="167" s="1" customFormat="1" ht="17.25" customHeight="1">
      <c r="B167" s="283"/>
      <c r="C167" s="307" t="s">
        <v>1641</v>
      </c>
      <c r="D167" s="307"/>
      <c r="E167" s="307"/>
      <c r="F167" s="308" t="s">
        <v>1642</v>
      </c>
      <c r="G167" s="349"/>
      <c r="H167" s="350"/>
      <c r="I167" s="350"/>
      <c r="J167" s="307" t="s">
        <v>1643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1647</v>
      </c>
      <c r="D169" s="290"/>
      <c r="E169" s="290"/>
      <c r="F169" s="313" t="s">
        <v>1644</v>
      </c>
      <c r="G169" s="290"/>
      <c r="H169" s="290" t="s">
        <v>1684</v>
      </c>
      <c r="I169" s="290" t="s">
        <v>1646</v>
      </c>
      <c r="J169" s="290">
        <v>120</v>
      </c>
      <c r="K169" s="338"/>
    </row>
    <row r="170" s="1" customFormat="1" ht="15" customHeight="1">
      <c r="B170" s="315"/>
      <c r="C170" s="290" t="s">
        <v>1693</v>
      </c>
      <c r="D170" s="290"/>
      <c r="E170" s="290"/>
      <c r="F170" s="313" t="s">
        <v>1644</v>
      </c>
      <c r="G170" s="290"/>
      <c r="H170" s="290" t="s">
        <v>1694</v>
      </c>
      <c r="I170" s="290" t="s">
        <v>1646</v>
      </c>
      <c r="J170" s="290" t="s">
        <v>1695</v>
      </c>
      <c r="K170" s="338"/>
    </row>
    <row r="171" s="1" customFormat="1" ht="15" customHeight="1">
      <c r="B171" s="315"/>
      <c r="C171" s="290" t="s">
        <v>1592</v>
      </c>
      <c r="D171" s="290"/>
      <c r="E171" s="290"/>
      <c r="F171" s="313" t="s">
        <v>1644</v>
      </c>
      <c r="G171" s="290"/>
      <c r="H171" s="290" t="s">
        <v>1711</v>
      </c>
      <c r="I171" s="290" t="s">
        <v>1646</v>
      </c>
      <c r="J171" s="290" t="s">
        <v>1695</v>
      </c>
      <c r="K171" s="338"/>
    </row>
    <row r="172" s="1" customFormat="1" ht="15" customHeight="1">
      <c r="B172" s="315"/>
      <c r="C172" s="290" t="s">
        <v>1649</v>
      </c>
      <c r="D172" s="290"/>
      <c r="E172" s="290"/>
      <c r="F172" s="313" t="s">
        <v>1650</v>
      </c>
      <c r="G172" s="290"/>
      <c r="H172" s="290" t="s">
        <v>1711</v>
      </c>
      <c r="I172" s="290" t="s">
        <v>1646</v>
      </c>
      <c r="J172" s="290">
        <v>50</v>
      </c>
      <c r="K172" s="338"/>
    </row>
    <row r="173" s="1" customFormat="1" ht="15" customHeight="1">
      <c r="B173" s="315"/>
      <c r="C173" s="290" t="s">
        <v>1652</v>
      </c>
      <c r="D173" s="290"/>
      <c r="E173" s="290"/>
      <c r="F173" s="313" t="s">
        <v>1644</v>
      </c>
      <c r="G173" s="290"/>
      <c r="H173" s="290" t="s">
        <v>1711</v>
      </c>
      <c r="I173" s="290" t="s">
        <v>1654</v>
      </c>
      <c r="J173" s="290"/>
      <c r="K173" s="338"/>
    </row>
    <row r="174" s="1" customFormat="1" ht="15" customHeight="1">
      <c r="B174" s="315"/>
      <c r="C174" s="290" t="s">
        <v>1663</v>
      </c>
      <c r="D174" s="290"/>
      <c r="E174" s="290"/>
      <c r="F174" s="313" t="s">
        <v>1650</v>
      </c>
      <c r="G174" s="290"/>
      <c r="H174" s="290" t="s">
        <v>1711</v>
      </c>
      <c r="I174" s="290" t="s">
        <v>1646</v>
      </c>
      <c r="J174" s="290">
        <v>50</v>
      </c>
      <c r="K174" s="338"/>
    </row>
    <row r="175" s="1" customFormat="1" ht="15" customHeight="1">
      <c r="B175" s="315"/>
      <c r="C175" s="290" t="s">
        <v>1671</v>
      </c>
      <c r="D175" s="290"/>
      <c r="E175" s="290"/>
      <c r="F175" s="313" t="s">
        <v>1650</v>
      </c>
      <c r="G175" s="290"/>
      <c r="H175" s="290" t="s">
        <v>1711</v>
      </c>
      <c r="I175" s="290" t="s">
        <v>1646</v>
      </c>
      <c r="J175" s="290">
        <v>50</v>
      </c>
      <c r="K175" s="338"/>
    </row>
    <row r="176" s="1" customFormat="1" ht="15" customHeight="1">
      <c r="B176" s="315"/>
      <c r="C176" s="290" t="s">
        <v>1669</v>
      </c>
      <c r="D176" s="290"/>
      <c r="E176" s="290"/>
      <c r="F176" s="313" t="s">
        <v>1650</v>
      </c>
      <c r="G176" s="290"/>
      <c r="H176" s="290" t="s">
        <v>1711</v>
      </c>
      <c r="I176" s="290" t="s">
        <v>1646</v>
      </c>
      <c r="J176" s="290">
        <v>50</v>
      </c>
      <c r="K176" s="338"/>
    </row>
    <row r="177" s="1" customFormat="1" ht="15" customHeight="1">
      <c r="B177" s="315"/>
      <c r="C177" s="290" t="s">
        <v>120</v>
      </c>
      <c r="D177" s="290"/>
      <c r="E177" s="290"/>
      <c r="F177" s="313" t="s">
        <v>1644</v>
      </c>
      <c r="G177" s="290"/>
      <c r="H177" s="290" t="s">
        <v>1712</v>
      </c>
      <c r="I177" s="290" t="s">
        <v>1713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1644</v>
      </c>
      <c r="G178" s="290"/>
      <c r="H178" s="290" t="s">
        <v>1714</v>
      </c>
      <c r="I178" s="290" t="s">
        <v>1715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1644</v>
      </c>
      <c r="G179" s="290"/>
      <c r="H179" s="290" t="s">
        <v>1716</v>
      </c>
      <c r="I179" s="290" t="s">
        <v>1646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1644</v>
      </c>
      <c r="G180" s="290"/>
      <c r="H180" s="290" t="s">
        <v>1717</v>
      </c>
      <c r="I180" s="290" t="s">
        <v>1646</v>
      </c>
      <c r="J180" s="290">
        <v>255</v>
      </c>
      <c r="K180" s="338"/>
    </row>
    <row r="181" s="1" customFormat="1" ht="15" customHeight="1">
      <c r="B181" s="315"/>
      <c r="C181" s="290" t="s">
        <v>121</v>
      </c>
      <c r="D181" s="290"/>
      <c r="E181" s="290"/>
      <c r="F181" s="313" t="s">
        <v>1644</v>
      </c>
      <c r="G181" s="290"/>
      <c r="H181" s="290" t="s">
        <v>1608</v>
      </c>
      <c r="I181" s="290" t="s">
        <v>1646</v>
      </c>
      <c r="J181" s="290">
        <v>10</v>
      </c>
      <c r="K181" s="338"/>
    </row>
    <row r="182" s="1" customFormat="1" ht="15" customHeight="1">
      <c r="B182" s="315"/>
      <c r="C182" s="290" t="s">
        <v>122</v>
      </c>
      <c r="D182" s="290"/>
      <c r="E182" s="290"/>
      <c r="F182" s="313" t="s">
        <v>1644</v>
      </c>
      <c r="G182" s="290"/>
      <c r="H182" s="290" t="s">
        <v>1718</v>
      </c>
      <c r="I182" s="290" t="s">
        <v>1679</v>
      </c>
      <c r="J182" s="290"/>
      <c r="K182" s="338"/>
    </row>
    <row r="183" s="1" customFormat="1" ht="15" customHeight="1">
      <c r="B183" s="315"/>
      <c r="C183" s="290" t="s">
        <v>1719</v>
      </c>
      <c r="D183" s="290"/>
      <c r="E183" s="290"/>
      <c r="F183" s="313" t="s">
        <v>1644</v>
      </c>
      <c r="G183" s="290"/>
      <c r="H183" s="290" t="s">
        <v>1720</v>
      </c>
      <c r="I183" s="290" t="s">
        <v>1679</v>
      </c>
      <c r="J183" s="290"/>
      <c r="K183" s="338"/>
    </row>
    <row r="184" s="1" customFormat="1" ht="15" customHeight="1">
      <c r="B184" s="315"/>
      <c r="C184" s="290" t="s">
        <v>1708</v>
      </c>
      <c r="D184" s="290"/>
      <c r="E184" s="290"/>
      <c r="F184" s="313" t="s">
        <v>1644</v>
      </c>
      <c r="G184" s="290"/>
      <c r="H184" s="290" t="s">
        <v>1721</v>
      </c>
      <c r="I184" s="290" t="s">
        <v>1679</v>
      </c>
      <c r="J184" s="290"/>
      <c r="K184" s="338"/>
    </row>
    <row r="185" s="1" customFormat="1" ht="15" customHeight="1">
      <c r="B185" s="315"/>
      <c r="C185" s="290" t="s">
        <v>124</v>
      </c>
      <c r="D185" s="290"/>
      <c r="E185" s="290"/>
      <c r="F185" s="313" t="s">
        <v>1650</v>
      </c>
      <c r="G185" s="290"/>
      <c r="H185" s="290" t="s">
        <v>1722</v>
      </c>
      <c r="I185" s="290" t="s">
        <v>1646</v>
      </c>
      <c r="J185" s="290">
        <v>50</v>
      </c>
      <c r="K185" s="338"/>
    </row>
    <row r="186" s="1" customFormat="1" ht="15" customHeight="1">
      <c r="B186" s="315"/>
      <c r="C186" s="290" t="s">
        <v>1723</v>
      </c>
      <c r="D186" s="290"/>
      <c r="E186" s="290"/>
      <c r="F186" s="313" t="s">
        <v>1650</v>
      </c>
      <c r="G186" s="290"/>
      <c r="H186" s="290" t="s">
        <v>1724</v>
      </c>
      <c r="I186" s="290" t="s">
        <v>1725</v>
      </c>
      <c r="J186" s="290"/>
      <c r="K186" s="338"/>
    </row>
    <row r="187" s="1" customFormat="1" ht="15" customHeight="1">
      <c r="B187" s="315"/>
      <c r="C187" s="290" t="s">
        <v>1726</v>
      </c>
      <c r="D187" s="290"/>
      <c r="E187" s="290"/>
      <c r="F187" s="313" t="s">
        <v>1650</v>
      </c>
      <c r="G187" s="290"/>
      <c r="H187" s="290" t="s">
        <v>1727</v>
      </c>
      <c r="I187" s="290" t="s">
        <v>1725</v>
      </c>
      <c r="J187" s="290"/>
      <c r="K187" s="338"/>
    </row>
    <row r="188" s="1" customFormat="1" ht="15" customHeight="1">
      <c r="B188" s="315"/>
      <c r="C188" s="290" t="s">
        <v>1728</v>
      </c>
      <c r="D188" s="290"/>
      <c r="E188" s="290"/>
      <c r="F188" s="313" t="s">
        <v>1650</v>
      </c>
      <c r="G188" s="290"/>
      <c r="H188" s="290" t="s">
        <v>1729</v>
      </c>
      <c r="I188" s="290" t="s">
        <v>1725</v>
      </c>
      <c r="J188" s="290"/>
      <c r="K188" s="338"/>
    </row>
    <row r="189" s="1" customFormat="1" ht="15" customHeight="1">
      <c r="B189" s="315"/>
      <c r="C189" s="351" t="s">
        <v>1730</v>
      </c>
      <c r="D189" s="290"/>
      <c r="E189" s="290"/>
      <c r="F189" s="313" t="s">
        <v>1650</v>
      </c>
      <c r="G189" s="290"/>
      <c r="H189" s="290" t="s">
        <v>1731</v>
      </c>
      <c r="I189" s="290" t="s">
        <v>1732</v>
      </c>
      <c r="J189" s="352" t="s">
        <v>1733</v>
      </c>
      <c r="K189" s="338"/>
    </row>
    <row r="190" s="17" customFormat="1" ht="15" customHeight="1">
      <c r="B190" s="353"/>
      <c r="C190" s="354" t="s">
        <v>1734</v>
      </c>
      <c r="D190" s="355"/>
      <c r="E190" s="355"/>
      <c r="F190" s="356" t="s">
        <v>1650</v>
      </c>
      <c r="G190" s="355"/>
      <c r="H190" s="355" t="s">
        <v>1735</v>
      </c>
      <c r="I190" s="355" t="s">
        <v>1732</v>
      </c>
      <c r="J190" s="357" t="s">
        <v>1733</v>
      </c>
      <c r="K190" s="358"/>
    </row>
    <row r="191" s="1" customFormat="1" ht="15" customHeight="1">
      <c r="B191" s="315"/>
      <c r="C191" s="351" t="s">
        <v>42</v>
      </c>
      <c r="D191" s="290"/>
      <c r="E191" s="290"/>
      <c r="F191" s="313" t="s">
        <v>1644</v>
      </c>
      <c r="G191" s="290"/>
      <c r="H191" s="287" t="s">
        <v>1736</v>
      </c>
      <c r="I191" s="290" t="s">
        <v>1737</v>
      </c>
      <c r="J191" s="290"/>
      <c r="K191" s="338"/>
    </row>
    <row r="192" s="1" customFormat="1" ht="15" customHeight="1">
      <c r="B192" s="315"/>
      <c r="C192" s="351" t="s">
        <v>1738</v>
      </c>
      <c r="D192" s="290"/>
      <c r="E192" s="290"/>
      <c r="F192" s="313" t="s">
        <v>1644</v>
      </c>
      <c r="G192" s="290"/>
      <c r="H192" s="290" t="s">
        <v>1739</v>
      </c>
      <c r="I192" s="290" t="s">
        <v>1679</v>
      </c>
      <c r="J192" s="290"/>
      <c r="K192" s="338"/>
    </row>
    <row r="193" s="1" customFormat="1" ht="15" customHeight="1">
      <c r="B193" s="315"/>
      <c r="C193" s="351" t="s">
        <v>1740</v>
      </c>
      <c r="D193" s="290"/>
      <c r="E193" s="290"/>
      <c r="F193" s="313" t="s">
        <v>1644</v>
      </c>
      <c r="G193" s="290"/>
      <c r="H193" s="290" t="s">
        <v>1741</v>
      </c>
      <c r="I193" s="290" t="s">
        <v>1679</v>
      </c>
      <c r="J193" s="290"/>
      <c r="K193" s="338"/>
    </row>
    <row r="194" s="1" customFormat="1" ht="15" customHeight="1">
      <c r="B194" s="315"/>
      <c r="C194" s="351" t="s">
        <v>1742</v>
      </c>
      <c r="D194" s="290"/>
      <c r="E194" s="290"/>
      <c r="F194" s="313" t="s">
        <v>1650</v>
      </c>
      <c r="G194" s="290"/>
      <c r="H194" s="290" t="s">
        <v>1743</v>
      </c>
      <c r="I194" s="290" t="s">
        <v>1679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1744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1745</v>
      </c>
      <c r="D201" s="360"/>
      <c r="E201" s="360"/>
      <c r="F201" s="360" t="s">
        <v>1746</v>
      </c>
      <c r="G201" s="361"/>
      <c r="H201" s="360" t="s">
        <v>1747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1737</v>
      </c>
      <c r="D203" s="290"/>
      <c r="E203" s="290"/>
      <c r="F203" s="313" t="s">
        <v>43</v>
      </c>
      <c r="G203" s="290"/>
      <c r="H203" s="290" t="s">
        <v>1748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44</v>
      </c>
      <c r="G204" s="290"/>
      <c r="H204" s="290" t="s">
        <v>1749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47</v>
      </c>
      <c r="G205" s="290"/>
      <c r="H205" s="290" t="s">
        <v>1750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45</v>
      </c>
      <c r="G206" s="290"/>
      <c r="H206" s="290" t="s">
        <v>1751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46</v>
      </c>
      <c r="G207" s="290"/>
      <c r="H207" s="290" t="s">
        <v>1752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1691</v>
      </c>
      <c r="D209" s="290"/>
      <c r="E209" s="290"/>
      <c r="F209" s="313" t="s">
        <v>79</v>
      </c>
      <c r="G209" s="290"/>
      <c r="H209" s="290" t="s">
        <v>1753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1587</v>
      </c>
      <c r="G210" s="290"/>
      <c r="H210" s="290" t="s">
        <v>1588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1585</v>
      </c>
      <c r="G211" s="290"/>
      <c r="H211" s="290" t="s">
        <v>1754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1589</v>
      </c>
      <c r="G212" s="351"/>
      <c r="H212" s="342" t="s">
        <v>96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1590</v>
      </c>
      <c r="G213" s="351"/>
      <c r="H213" s="342" t="s">
        <v>1567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1715</v>
      </c>
      <c r="D215" s="290"/>
      <c r="E215" s="290"/>
      <c r="F215" s="313">
        <v>1</v>
      </c>
      <c r="G215" s="351"/>
      <c r="H215" s="342" t="s">
        <v>1755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1756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1757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1758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2025-10-14T00:17:05Z</dcterms:created>
  <dcterms:modified xsi:type="dcterms:W3CDTF">2025-10-14T00:17:09Z</dcterms:modified>
</cp:coreProperties>
</file>