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DPKV\Kancelare\Dilny\01_etapa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dravotně technické ..." sheetId="3" r:id="rId3"/>
    <sheet name="03 - Vytápění" sheetId="4" r:id="rId4"/>
    <sheet name="04 - Elektroinstalace" sheetId="5" r:id="rId5"/>
    <sheet name="05 - Vedlejší a ostatní n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'01 - Stavební část'!$C$89:$K$364</definedName>
    <definedName name="_xlnm.Print_Area" localSheetId="1">'01 - Stavební část'!$C$4:$J$39,'01 - Stavební část'!$C$45:$J$71,'01 - Stavební část'!$C$77:$K$364</definedName>
    <definedName name="_xlnm.Print_Titles" localSheetId="1">'01 - Stavební část'!$89:$89</definedName>
    <definedName name="_xlnm._FilterDatabase" localSheetId="2" hidden="1">'02 - Zdravotně technické ...'!$C$85:$K$144</definedName>
    <definedName name="_xlnm.Print_Area" localSheetId="2">'02 - Zdravotně technické ...'!$C$4:$J$39,'02 - Zdravotně technické ...'!$C$45:$J$67,'02 - Zdravotně technické ...'!$C$73:$K$144</definedName>
    <definedName name="_xlnm.Print_Titles" localSheetId="2">'02 - Zdravotně technické ...'!$85:$85</definedName>
    <definedName name="_xlnm._FilterDatabase" localSheetId="3" hidden="1">'03 - Vytápění'!$C$86:$K$183</definedName>
    <definedName name="_xlnm.Print_Area" localSheetId="3">'03 - Vytápění'!$C$4:$J$39,'03 - Vytápění'!$C$45:$J$68,'03 - Vytápění'!$C$74:$K$183</definedName>
    <definedName name="_xlnm.Print_Titles" localSheetId="3">'03 - Vytápění'!$86:$86</definedName>
    <definedName name="_xlnm._FilterDatabase" localSheetId="4" hidden="1">'04 - Elektroinstalace'!$C$86:$K$260</definedName>
    <definedName name="_xlnm.Print_Area" localSheetId="4">'04 - Elektroinstalace'!$C$4:$J$39,'04 - Elektroinstalace'!$C$45:$J$68,'04 - Elektroinstalace'!$C$74:$K$260</definedName>
    <definedName name="_xlnm.Print_Titles" localSheetId="4">'04 - Elektroinstalace'!$86:$86</definedName>
    <definedName name="_xlnm._FilterDatabase" localSheetId="5" hidden="1">'05 - Vedlejší a ostatní n...'!$C$84:$K$111</definedName>
    <definedName name="_xlnm.Print_Area" localSheetId="5">'05 - Vedlejší a ostatní n...'!$C$4:$J$39,'05 - Vedlejší a ostatní n...'!$C$45:$J$66,'05 - Vedlejší a ostatní n...'!$C$72:$K$111</definedName>
    <definedName name="_xlnm.Print_Titles" localSheetId="5">'05 - Vedlejší a ostatní n...'!$84:$84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07"/>
  <c r="BH107"/>
  <c r="BG107"/>
  <c r="BF107"/>
  <c r="T107"/>
  <c r="T106"/>
  <c r="R107"/>
  <c r="R106"/>
  <c r="P107"/>
  <c r="P106"/>
  <c r="BI103"/>
  <c r="BH103"/>
  <c r="BG103"/>
  <c r="BF103"/>
  <c r="T103"/>
  <c r="T102"/>
  <c r="R103"/>
  <c r="R102"/>
  <c r="P103"/>
  <c r="P102"/>
  <c r="BI99"/>
  <c r="BH99"/>
  <c r="BG99"/>
  <c r="BF99"/>
  <c r="T99"/>
  <c r="T98"/>
  <c r="R99"/>
  <c r="R98"/>
  <c r="P99"/>
  <c r="P98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T87"/>
  <c r="R88"/>
  <c r="R87"/>
  <c r="P88"/>
  <c r="P87"/>
  <c r="J82"/>
  <c r="F81"/>
  <c r="F79"/>
  <c r="E77"/>
  <c r="J55"/>
  <c r="F54"/>
  <c r="F52"/>
  <c r="E50"/>
  <c r="J21"/>
  <c r="E21"/>
  <c r="J54"/>
  <c r="J20"/>
  <c r="J18"/>
  <c r="E18"/>
  <c r="F55"/>
  <c r="J17"/>
  <c r="J12"/>
  <c r="J52"/>
  <c r="E7"/>
  <c r="E75"/>
  <c i="5" r="J37"/>
  <c r="J36"/>
  <c i="1" r="AY58"/>
  <c i="5" r="J35"/>
  <c i="1" r="AX58"/>
  <c i="5" r="BI256"/>
  <c r="BH256"/>
  <c r="BG256"/>
  <c r="BF256"/>
  <c r="T256"/>
  <c r="R256"/>
  <c r="P256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2"/>
  <c r="BH112"/>
  <c r="BG112"/>
  <c r="BF112"/>
  <c r="T112"/>
  <c r="R112"/>
  <c r="P112"/>
  <c r="BI109"/>
  <c r="BH109"/>
  <c r="BG109"/>
  <c r="BF109"/>
  <c r="T109"/>
  <c r="R109"/>
  <c r="P109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F83"/>
  <c r="F81"/>
  <c r="E79"/>
  <c r="J55"/>
  <c r="F54"/>
  <c r="F52"/>
  <c r="E50"/>
  <c r="J21"/>
  <c r="E21"/>
  <c r="J83"/>
  <c r="J20"/>
  <c r="J18"/>
  <c r="E18"/>
  <c r="F84"/>
  <c r="J17"/>
  <c r="J12"/>
  <c r="J81"/>
  <c r="E7"/>
  <c r="E77"/>
  <c i="4" r="J37"/>
  <c r="J36"/>
  <c i="1" r="AY57"/>
  <c i="4" r="J35"/>
  <c i="1" r="AX57"/>
  <c i="4" r="BI179"/>
  <c r="BH179"/>
  <c r="BG179"/>
  <c r="BF179"/>
  <c r="T179"/>
  <c r="T178"/>
  <c r="R179"/>
  <c r="R178"/>
  <c r="P179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F83"/>
  <c r="F81"/>
  <c r="E79"/>
  <c r="J55"/>
  <c r="F54"/>
  <c r="F52"/>
  <c r="E50"/>
  <c r="J21"/>
  <c r="E21"/>
  <c r="J83"/>
  <c r="J20"/>
  <c r="J18"/>
  <c r="E18"/>
  <c r="F55"/>
  <c r="J17"/>
  <c r="J12"/>
  <c r="J52"/>
  <c r="E7"/>
  <c r="E48"/>
  <c i="3" r="J37"/>
  <c r="J36"/>
  <c i="1" r="AY56"/>
  <c i="3" r="J35"/>
  <c i="1" r="AX56"/>
  <c i="3"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4"/>
  <c r="BH114"/>
  <c r="BG114"/>
  <c r="BF114"/>
  <c r="T114"/>
  <c r="R114"/>
  <c r="P114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2"/>
  <c r="BH92"/>
  <c r="BG92"/>
  <c r="BF92"/>
  <c r="T92"/>
  <c r="R92"/>
  <c r="P92"/>
  <c r="BI89"/>
  <c r="BH89"/>
  <c r="BG89"/>
  <c r="BF89"/>
  <c r="T89"/>
  <c r="R89"/>
  <c r="P89"/>
  <c r="J83"/>
  <c r="F82"/>
  <c r="F80"/>
  <c r="E78"/>
  <c r="J55"/>
  <c r="F54"/>
  <c r="F52"/>
  <c r="E50"/>
  <c r="J21"/>
  <c r="E21"/>
  <c r="J82"/>
  <c r="J20"/>
  <c r="J18"/>
  <c r="E18"/>
  <c r="F55"/>
  <c r="J17"/>
  <c r="J12"/>
  <c r="J80"/>
  <c r="E7"/>
  <c r="E76"/>
  <c i="2" r="J37"/>
  <c r="J36"/>
  <c i="1" r="AY55"/>
  <c i="2" r="J35"/>
  <c i="1" r="AX55"/>
  <c i="2" r="BI362"/>
  <c r="BH362"/>
  <c r="BG362"/>
  <c r="BF362"/>
  <c r="T362"/>
  <c r="R362"/>
  <c r="P362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8"/>
  <c r="BH348"/>
  <c r="BG348"/>
  <c r="BF348"/>
  <c r="T348"/>
  <c r="R348"/>
  <c r="P348"/>
  <c r="BI345"/>
  <c r="BH345"/>
  <c r="BG345"/>
  <c r="BF345"/>
  <c r="T345"/>
  <c r="R345"/>
  <c r="P345"/>
  <c r="BI337"/>
  <c r="BH337"/>
  <c r="BG337"/>
  <c r="BF337"/>
  <c r="T337"/>
  <c r="R337"/>
  <c r="P337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2"/>
  <c r="BH312"/>
  <c r="BG312"/>
  <c r="BF312"/>
  <c r="T312"/>
  <c r="R312"/>
  <c r="P312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8"/>
  <c r="BH298"/>
  <c r="BG298"/>
  <c r="BF298"/>
  <c r="T298"/>
  <c r="R298"/>
  <c r="P298"/>
  <c r="BI293"/>
  <c r="BH293"/>
  <c r="BG293"/>
  <c r="BF293"/>
  <c r="T293"/>
  <c r="R293"/>
  <c r="P293"/>
  <c r="BI288"/>
  <c r="BH288"/>
  <c r="BG288"/>
  <c r="BF288"/>
  <c r="T288"/>
  <c r="R288"/>
  <c r="P288"/>
  <c r="BI285"/>
  <c r="BH285"/>
  <c r="BG285"/>
  <c r="BF285"/>
  <c r="T285"/>
  <c r="R285"/>
  <c r="P285"/>
  <c r="BI281"/>
  <c r="BH281"/>
  <c r="BG281"/>
  <c r="BF281"/>
  <c r="T281"/>
  <c r="R281"/>
  <c r="P281"/>
  <c r="BI275"/>
  <c r="BH275"/>
  <c r="BG275"/>
  <c r="BF275"/>
  <c r="T275"/>
  <c r="R275"/>
  <c r="P275"/>
  <c r="BI269"/>
  <c r="BH269"/>
  <c r="BG269"/>
  <c r="BF269"/>
  <c r="T269"/>
  <c r="R269"/>
  <c r="P269"/>
  <c r="BI263"/>
  <c r="BH263"/>
  <c r="BG263"/>
  <c r="BF263"/>
  <c r="T263"/>
  <c r="R263"/>
  <c r="P263"/>
  <c r="BI257"/>
  <c r="BH257"/>
  <c r="BG257"/>
  <c r="BF257"/>
  <c r="T257"/>
  <c r="R257"/>
  <c r="P257"/>
  <c r="BI251"/>
  <c r="BH251"/>
  <c r="BG251"/>
  <c r="BF251"/>
  <c r="T251"/>
  <c r="R251"/>
  <c r="P251"/>
  <c r="BI245"/>
  <c r="BH245"/>
  <c r="BG245"/>
  <c r="BF245"/>
  <c r="T245"/>
  <c r="R245"/>
  <c r="P245"/>
  <c r="BI241"/>
  <c r="BH241"/>
  <c r="BG241"/>
  <c r="BF241"/>
  <c r="T241"/>
  <c r="R241"/>
  <c r="P241"/>
  <c r="BI236"/>
  <c r="BH236"/>
  <c r="BG236"/>
  <c r="BF236"/>
  <c r="T236"/>
  <c r="R236"/>
  <c r="P236"/>
  <c r="BI232"/>
  <c r="BH232"/>
  <c r="BG232"/>
  <c r="BF232"/>
  <c r="T232"/>
  <c r="R232"/>
  <c r="P232"/>
  <c r="BI226"/>
  <c r="BH226"/>
  <c r="BG226"/>
  <c r="BF226"/>
  <c r="T226"/>
  <c r="R226"/>
  <c r="P226"/>
  <c r="BI221"/>
  <c r="BH221"/>
  <c r="BG221"/>
  <c r="BF221"/>
  <c r="T221"/>
  <c r="R221"/>
  <c r="P221"/>
  <c r="BI216"/>
  <c r="BH216"/>
  <c r="BG216"/>
  <c r="BF216"/>
  <c r="T216"/>
  <c r="R216"/>
  <c r="P216"/>
  <c r="BI213"/>
  <c r="BH213"/>
  <c r="BG213"/>
  <c r="BF213"/>
  <c r="T213"/>
  <c r="R213"/>
  <c r="P213"/>
  <c r="BI207"/>
  <c r="BH207"/>
  <c r="BG207"/>
  <c r="BF207"/>
  <c r="T207"/>
  <c r="R207"/>
  <c r="P207"/>
  <c r="BI202"/>
  <c r="BH202"/>
  <c r="BG202"/>
  <c r="BF202"/>
  <c r="T202"/>
  <c r="R202"/>
  <c r="P202"/>
  <c r="BI196"/>
  <c r="BH196"/>
  <c r="BG196"/>
  <c r="BF196"/>
  <c r="T196"/>
  <c r="R196"/>
  <c r="P196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T182"/>
  <c r="R183"/>
  <c r="R182"/>
  <c r="P183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4"/>
  <c r="BH114"/>
  <c r="BG114"/>
  <c r="BF114"/>
  <c r="T114"/>
  <c r="R114"/>
  <c r="P114"/>
  <c r="BI107"/>
  <c r="BH107"/>
  <c r="BG107"/>
  <c r="BF107"/>
  <c r="T107"/>
  <c r="R107"/>
  <c r="P107"/>
  <c r="BI100"/>
  <c r="BH100"/>
  <c r="BG100"/>
  <c r="BF100"/>
  <c r="T100"/>
  <c r="R100"/>
  <c r="P100"/>
  <c r="BI93"/>
  <c r="BH93"/>
  <c r="BG93"/>
  <c r="BF93"/>
  <c r="T93"/>
  <c r="R93"/>
  <c r="P93"/>
  <c r="J87"/>
  <c r="F86"/>
  <c r="F84"/>
  <c r="E82"/>
  <c r="J55"/>
  <c r="F54"/>
  <c r="F52"/>
  <c r="E50"/>
  <c r="J21"/>
  <c r="E21"/>
  <c r="J86"/>
  <c r="J20"/>
  <c r="J18"/>
  <c r="E18"/>
  <c r="F55"/>
  <c r="J17"/>
  <c r="J12"/>
  <c r="J84"/>
  <c r="E7"/>
  <c r="E80"/>
  <c i="1" r="L50"/>
  <c r="AM50"/>
  <c r="AM49"/>
  <c r="L49"/>
  <c r="AM47"/>
  <c r="L47"/>
  <c r="L45"/>
  <c r="L44"/>
  <c i="2" r="J288"/>
  <c r="BK148"/>
  <c i="3" r="J106"/>
  <c i="4" r="J179"/>
  <c i="5" r="BK213"/>
  <c r="J164"/>
  <c r="BK251"/>
  <c i="6" r="BK88"/>
  <c i="2" r="BK107"/>
  <c i="3" r="J109"/>
  <c i="5" r="BK244"/>
  <c r="J167"/>
  <c r="J100"/>
  <c i="2" r="BK156"/>
  <c r="BK328"/>
  <c i="3" r="BK142"/>
  <c i="4" r="J136"/>
  <c i="5" r="BK112"/>
  <c i="6" r="BK99"/>
  <c i="2" r="J153"/>
  <c i="3" r="BK92"/>
  <c i="4" r="J120"/>
  <c i="2" r="J124"/>
  <c i="3" r="BK89"/>
  <c i="2" r="BK245"/>
  <c r="J156"/>
  <c i="3" r="J130"/>
  <c i="4" r="BK132"/>
  <c i="5" r="J132"/>
  <c r="BK132"/>
  <c i="2" r="J142"/>
  <c r="J352"/>
  <c r="J176"/>
  <c r="J145"/>
  <c i="3" r="J139"/>
  <c i="5" r="BK135"/>
  <c r="BK182"/>
  <c i="2" r="J132"/>
  <c r="J293"/>
  <c i="4" r="J150"/>
  <c i="5" r="BK173"/>
  <c r="J182"/>
  <c i="2" r="J281"/>
  <c i="5" r="BK256"/>
  <c i="2" r="BK236"/>
  <c i="3" r="BK130"/>
  <c i="4" r="J132"/>
  <c i="2" r="BK93"/>
  <c i="3" r="BK123"/>
  <c i="2" r="J251"/>
  <c r="BK317"/>
  <c i="3" r="BK99"/>
  <c i="4" r="J90"/>
  <c r="J114"/>
  <c i="5" r="J146"/>
  <c r="J173"/>
  <c r="BK185"/>
  <c i="2" r="BK285"/>
  <c r="BK281"/>
  <c i="4" r="J126"/>
  <c i="5" r="BK142"/>
  <c r="J217"/>
  <c r="J103"/>
  <c i="6" r="BK103"/>
  <c i="2" r="BK207"/>
  <c r="J263"/>
  <c i="3" r="J142"/>
  <c i="5" r="J153"/>
  <c i="2" r="J193"/>
  <c r="J183"/>
  <c r="BK145"/>
  <c i="3" r="BK136"/>
  <c i="4" r="BK96"/>
  <c i="5" r="BK222"/>
  <c r="BK233"/>
  <c i="6" r="J107"/>
  <c i="2" r="BK213"/>
  <c i="4" r="BK145"/>
  <c i="5" r="J112"/>
  <c r="J203"/>
  <c i="2" r="BK188"/>
  <c r="J232"/>
  <c r="J312"/>
  <c i="4" r="BK173"/>
  <c i="5" r="BK169"/>
  <c r="J171"/>
  <c i="2" r="J275"/>
  <c r="BK345"/>
  <c i="4" r="BK90"/>
  <c i="2" r="J196"/>
  <c r="BK324"/>
  <c i="4" r="J110"/>
  <c i="2" r="J302"/>
  <c i="4" r="BK179"/>
  <c i="5" r="BK157"/>
  <c r="BK125"/>
  <c i="2" r="BK142"/>
  <c i="4" r="J175"/>
  <c i="5" r="J227"/>
  <c r="J150"/>
  <c i="2" r="BK226"/>
  <c i="5" r="J96"/>
  <c r="BK192"/>
  <c i="3" r="J123"/>
  <c i="5" r="BK116"/>
  <c i="2" r="BK136"/>
  <c i="4" r="BK105"/>
  <c i="6" r="J88"/>
  <c i="2" r="BK263"/>
  <c r="J328"/>
  <c i="3" r="BK102"/>
  <c i="4" r="J166"/>
  <c i="5" r="J121"/>
  <c r="BK128"/>
  <c r="BK199"/>
  <c i="2" r="J226"/>
  <c r="BK312"/>
  <c i="4" r="BK136"/>
  <c i="5" r="J139"/>
  <c r="J238"/>
  <c i="2" r="BK293"/>
  <c i="5" r="BK180"/>
  <c i="4" r="BK139"/>
  <c i="5" r="J135"/>
  <c r="BK224"/>
  <c i="2" r="J207"/>
  <c r="BK305"/>
  <c i="5" r="J210"/>
  <c i="1" r="AS54"/>
  <c i="5" r="J222"/>
  <c i="2" r="BK308"/>
  <c i="4" r="BK175"/>
  <c i="5" r="BK150"/>
  <c r="J213"/>
  <c i="6" r="J99"/>
  <c i="2" r="J202"/>
  <c i="4" r="BK150"/>
  <c i="5" r="BK164"/>
  <c r="J128"/>
  <c i="6" r="BK107"/>
  <c i="2" r="J348"/>
  <c i="4" r="BK110"/>
  <c i="5" r="BK217"/>
  <c i="2" r="J93"/>
  <c i="3" r="J102"/>
  <c i="5" r="J224"/>
  <c i="2" r="BK251"/>
  <c i="5" r="J206"/>
  <c i="3" r="J136"/>
  <c i="4" r="BK93"/>
  <c i="5" r="BK161"/>
  <c r="J157"/>
  <c r="J194"/>
  <c i="2" r="BK124"/>
  <c r="J321"/>
  <c i="4" r="BK123"/>
  <c i="5" r="BK146"/>
  <c r="J244"/>
  <c i="6" r="J92"/>
  <c i="2" r="J136"/>
  <c r="J188"/>
  <c i="4" r="J161"/>
  <c i="5" r="J197"/>
  <c i="6" r="BK92"/>
  <c i="2" r="J107"/>
  <c r="J269"/>
  <c i="4" r="BK166"/>
  <c i="5" r="J185"/>
  <c i="2" r="J298"/>
  <c i="3" r="J120"/>
  <c i="2" r="BK196"/>
  <c i="3" r="J116"/>
  <c i="5" r="J247"/>
  <c i="2" r="J221"/>
  <c r="BK221"/>
  <c r="BK362"/>
  <c i="5" r="BK103"/>
  <c i="2" r="J119"/>
  <c r="BK359"/>
  <c r="J241"/>
  <c i="3" r="BK139"/>
  <c i="4" r="BK120"/>
  <c r="BK117"/>
  <c i="5" r="J233"/>
  <c r="BK197"/>
  <c i="2" r="J213"/>
  <c r="BK216"/>
  <c i="4" r="J117"/>
  <c i="5" r="BK187"/>
  <c r="BK171"/>
  <c i="2" r="J359"/>
  <c i="3" r="BK109"/>
  <c i="5" r="BK194"/>
  <c i="2" r="BK129"/>
  <c r="BK321"/>
  <c i="4" r="J158"/>
  <c i="5" r="BK220"/>
  <c i="2" r="J236"/>
  <c r="J305"/>
  <c i="4" r="J173"/>
  <c i="5" r="BK210"/>
  <c i="2" r="BK275"/>
  <c r="J362"/>
  <c r="BK179"/>
  <c i="4" r="BK158"/>
  <c i="5" r="J256"/>
  <c i="2" r="BK298"/>
  <c i="4" r="J93"/>
  <c i="5" r="J116"/>
  <c i="3" r="BK106"/>
  <c i="2" r="BK269"/>
  <c r="BK202"/>
  <c i="4" r="J129"/>
  <c i="5" r="BK227"/>
  <c i="2" r="J179"/>
  <c i="5" r="J220"/>
  <c i="2" r="J129"/>
  <c i="5" r="BK93"/>
  <c r="BK247"/>
  <c i="4" r="BK114"/>
  <c i="2" r="J100"/>
  <c r="J114"/>
  <c i="4" r="J100"/>
  <c i="5" r="BK121"/>
  <c i="2" r="BK114"/>
  <c i="4" r="J153"/>
  <c i="5" r="J199"/>
  <c i="2" r="J216"/>
  <c i="4" r="BK129"/>
  <c i="5" r="BK100"/>
  <c i="2" r="BK176"/>
  <c i="3" r="J89"/>
  <c i="6" r="J103"/>
  <c i="2" r="J308"/>
  <c i="3" r="BK126"/>
  <c i="5" r="J109"/>
  <c i="2" r="J355"/>
  <c r="BK232"/>
  <c i="3" r="BK96"/>
  <c i="6" r="BK95"/>
  <c i="2" r="J324"/>
  <c i="5" r="J251"/>
  <c i="2" r="BK348"/>
  <c i="5" r="J178"/>
  <c r="J187"/>
  <c i="2" r="BK352"/>
  <c i="5" r="J169"/>
  <c i="2" r="J285"/>
  <c r="J337"/>
  <c i="4" r="J142"/>
  <c i="5" r="BK90"/>
  <c i="6" r="J95"/>
  <c i="2" r="BK302"/>
  <c i="5" r="BK215"/>
  <c i="2" r="BK193"/>
  <c i="3" r="J99"/>
  <c i="2" r="BK169"/>
  <c i="5" r="BK167"/>
  <c i="2" r="J245"/>
  <c i="5" r="BK153"/>
  <c i="2" r="BK355"/>
  <c i="5" r="J125"/>
  <c i="2" r="J257"/>
  <c i="4" r="J139"/>
  <c i="5" r="J241"/>
  <c r="BK241"/>
  <c i="2" r="BK132"/>
  <c i="4" r="J145"/>
  <c i="3" r="BK133"/>
  <c i="2" r="BK183"/>
  <c i="3" r="BK114"/>
  <c i="4" r="J105"/>
  <c i="5" r="J215"/>
  <c i="2" r="J317"/>
  <c i="4" r="J170"/>
  <c i="2" r="J169"/>
  <c i="5" r="J180"/>
  <c i="4" r="BK153"/>
  <c i="5" r="J142"/>
  <c i="2" r="BK166"/>
  <c i="3" r="J92"/>
  <c i="2" r="BK241"/>
  <c i="4" r="BK161"/>
  <c i="2" r="J148"/>
  <c i="3" r="BK120"/>
  <c i="4" r="J96"/>
  <c i="5" r="BK109"/>
  <c i="2" r="J166"/>
  <c i="4" r="BK170"/>
  <c i="5" r="BK96"/>
  <c i="2" r="J345"/>
  <c i="3" r="BK116"/>
  <c i="5" r="J93"/>
  <c r="BK206"/>
  <c i="4" r="BK126"/>
  <c i="5" r="J230"/>
  <c i="3" r="J114"/>
  <c i="2" r="BK100"/>
  <c i="4" r="BK142"/>
  <c i="2" r="BK119"/>
  <c i="5" r="BK203"/>
  <c i="2" r="BK337"/>
  <c i="5" r="BK139"/>
  <c r="J90"/>
  <c i="3" r="J133"/>
  <c i="5" r="BK230"/>
  <c i="2" r="BK288"/>
  <c r="BK153"/>
  <c i="4" r="BK100"/>
  <c i="5" r="BK178"/>
  <c i="2" r="J172"/>
  <c i="4" r="J123"/>
  <c i="2" r="BK172"/>
  <c i="3" r="J96"/>
  <c r="J126"/>
  <c i="5" r="J161"/>
  <c i="2" r="BK257"/>
  <c i="5" r="BK238"/>
  <c r="J192"/>
  <c i="2" l="1" r="BK187"/>
  <c r="P311"/>
  <c r="R320"/>
  <c i="3" r="BK113"/>
  <c i="4" r="P104"/>
  <c i="2" r="P187"/>
  <c r="R311"/>
  <c r="P320"/>
  <c i="3" r="BK88"/>
  <c r="J88"/>
  <c r="J61"/>
  <c r="T129"/>
  <c i="4" r="BK104"/>
  <c r="J104"/>
  <c r="J63"/>
  <c r="T169"/>
  <c i="2" r="BK165"/>
  <c r="J165"/>
  <c r="J63"/>
  <c r="BK311"/>
  <c r="J311"/>
  <c r="J68"/>
  <c r="T320"/>
  <c i="4" r="BK113"/>
  <c r="J113"/>
  <c r="J64"/>
  <c i="5" r="BK89"/>
  <c r="BK88"/>
  <c r="J88"/>
  <c r="J60"/>
  <c r="T202"/>
  <c i="2" r="T187"/>
  <c r="T311"/>
  <c i="3" r="T119"/>
  <c i="4" r="T104"/>
  <c i="5" r="BK202"/>
  <c r="J202"/>
  <c r="J64"/>
  <c r="R202"/>
  <c i="2" r="BK92"/>
  <c r="J92"/>
  <c r="J61"/>
  <c r="P244"/>
  <c r="BK320"/>
  <c r="J320"/>
  <c r="J69"/>
  <c i="4" r="R113"/>
  <c i="5" r="P202"/>
  <c i="2" r="BK141"/>
  <c r="J141"/>
  <c r="J62"/>
  <c r="P165"/>
  <c i="3" r="BK95"/>
  <c r="J95"/>
  <c r="J62"/>
  <c r="P113"/>
  <c r="BK129"/>
  <c r="J129"/>
  <c r="J66"/>
  <c i="4" r="P89"/>
  <c r="P88"/>
  <c r="R104"/>
  <c i="5" r="R89"/>
  <c r="R88"/>
  <c r="R237"/>
  <c r="R236"/>
  <c i="2" r="T92"/>
  <c r="T165"/>
  <c i="3" r="P88"/>
  <c r="BK119"/>
  <c r="J119"/>
  <c r="J65"/>
  <c i="4" r="BK89"/>
  <c r="J89"/>
  <c r="J61"/>
  <c r="T135"/>
  <c i="5" r="T89"/>
  <c r="T88"/>
  <c r="P237"/>
  <c r="P236"/>
  <c i="2" r="P141"/>
  <c r="BK244"/>
  <c r="J244"/>
  <c r="J67"/>
  <c r="R327"/>
  <c i="3" r="T88"/>
  <c r="P119"/>
  <c i="4" r="BK135"/>
  <c r="J135"/>
  <c r="J65"/>
  <c r="R169"/>
  <c i="5" r="T108"/>
  <c r="T107"/>
  <c r="T250"/>
  <c i="2" r="P92"/>
  <c r="P91"/>
  <c r="R187"/>
  <c r="BK327"/>
  <c r="J327"/>
  <c r="J70"/>
  <c i="3" r="R88"/>
  <c r="R113"/>
  <c r="P129"/>
  <c i="4" r="P135"/>
  <c i="5" r="R108"/>
  <c r="R107"/>
  <c r="P250"/>
  <c i="2" r="R141"/>
  <c r="R244"/>
  <c r="T327"/>
  <c i="3" r="T95"/>
  <c r="R129"/>
  <c i="4" r="T89"/>
  <c r="T88"/>
  <c r="T113"/>
  <c r="T103"/>
  <c r="P169"/>
  <c i="5" r="P108"/>
  <c r="P107"/>
  <c r="BK250"/>
  <c r="J250"/>
  <c r="J67"/>
  <c i="2" r="R92"/>
  <c r="R91"/>
  <c r="R165"/>
  <c i="3" r="R95"/>
  <c r="R87"/>
  <c r="T113"/>
  <c r="T112"/>
  <c i="4" r="R89"/>
  <c r="R88"/>
  <c r="P113"/>
  <c r="BK169"/>
  <c r="J169"/>
  <c r="J66"/>
  <c i="5" r="P89"/>
  <c r="P88"/>
  <c r="T237"/>
  <c r="T236"/>
  <c i="2" r="T141"/>
  <c r="T244"/>
  <c r="P327"/>
  <c i="3" r="P95"/>
  <c r="P87"/>
  <c r="R119"/>
  <c i="4" r="R135"/>
  <c i="5" r="BK108"/>
  <c r="J108"/>
  <c r="J63"/>
  <c r="BK237"/>
  <c r="J237"/>
  <c r="J66"/>
  <c r="R250"/>
  <c i="6" r="BK91"/>
  <c r="J91"/>
  <c r="J62"/>
  <c r="P91"/>
  <c r="P86"/>
  <c r="P85"/>
  <c i="1" r="AU59"/>
  <c i="6" r="R91"/>
  <c r="R86"/>
  <c r="R85"/>
  <c r="T91"/>
  <c r="T86"/>
  <c r="T85"/>
  <c i="2" r="BK182"/>
  <c r="J182"/>
  <c r="J64"/>
  <c i="4" r="BK178"/>
  <c r="J178"/>
  <c r="J67"/>
  <c i="6" r="BK87"/>
  <c r="J87"/>
  <c r="J61"/>
  <c r="BK98"/>
  <c r="J98"/>
  <c r="J63"/>
  <c r="BK102"/>
  <c r="J102"/>
  <c r="J64"/>
  <c r="BK106"/>
  <c r="J106"/>
  <c r="J65"/>
  <c r="J79"/>
  <c i="5" r="J89"/>
  <c r="J61"/>
  <c i="6" r="F82"/>
  <c r="BE88"/>
  <c r="J81"/>
  <c r="E48"/>
  <c r="BE103"/>
  <c r="BE107"/>
  <c r="BE99"/>
  <c r="BE92"/>
  <c r="BE95"/>
  <c i="5" r="BK236"/>
  <c r="J236"/>
  <c r="J65"/>
  <c r="BE96"/>
  <c r="BE153"/>
  <c r="BE241"/>
  <c r="J52"/>
  <c r="BE247"/>
  <c r="BE132"/>
  <c r="BE128"/>
  <c r="BE233"/>
  <c r="BE100"/>
  <c r="BE109"/>
  <c r="BE178"/>
  <c r="BE185"/>
  <c i="4" r="BK103"/>
  <c r="J103"/>
  <c r="J62"/>
  <c i="5" r="BE157"/>
  <c r="BE224"/>
  <c r="J54"/>
  <c r="BE116"/>
  <c r="BE197"/>
  <c r="BE161"/>
  <c r="BE167"/>
  <c r="BE192"/>
  <c r="BE230"/>
  <c r="F55"/>
  <c r="BE90"/>
  <c r="BE146"/>
  <c r="BE171"/>
  <c r="BE180"/>
  <c r="BE206"/>
  <c r="BE210"/>
  <c r="BE213"/>
  <c r="BE251"/>
  <c r="BE256"/>
  <c r="BE93"/>
  <c r="BE150"/>
  <c r="BE164"/>
  <c r="BE187"/>
  <c i="4" r="BK88"/>
  <c r="J88"/>
  <c r="J60"/>
  <c i="5" r="E48"/>
  <c r="BE103"/>
  <c r="BE125"/>
  <c r="BE135"/>
  <c r="BE199"/>
  <c r="BE217"/>
  <c r="BE220"/>
  <c r="BE238"/>
  <c r="BE203"/>
  <c r="BE244"/>
  <c r="BE169"/>
  <c r="BE173"/>
  <c r="BE182"/>
  <c r="BE227"/>
  <c r="BE139"/>
  <c r="BE142"/>
  <c r="BE215"/>
  <c r="BE112"/>
  <c r="BE121"/>
  <c r="BE194"/>
  <c r="BE222"/>
  <c i="3" r="J113"/>
  <c r="J64"/>
  <c i="4" r="J54"/>
  <c r="F84"/>
  <c r="BE96"/>
  <c r="BE90"/>
  <c r="BE114"/>
  <c r="BE120"/>
  <c r="BE123"/>
  <c r="BE132"/>
  <c r="BE158"/>
  <c r="BE100"/>
  <c r="BE110"/>
  <c r="BE161"/>
  <c r="BE105"/>
  <c r="BE117"/>
  <c r="BE126"/>
  <c r="BE129"/>
  <c r="BE136"/>
  <c r="BE175"/>
  <c r="E77"/>
  <c r="BE150"/>
  <c r="BE173"/>
  <c r="BE153"/>
  <c r="J81"/>
  <c r="BE142"/>
  <c r="BE145"/>
  <c i="3" r="BK87"/>
  <c i="4" r="BE93"/>
  <c r="BE139"/>
  <c r="BE166"/>
  <c r="BE170"/>
  <c r="BE179"/>
  <c i="3" r="BE109"/>
  <c r="BE126"/>
  <c r="E48"/>
  <c r="F83"/>
  <c r="BE92"/>
  <c r="BE120"/>
  <c i="2" r="J187"/>
  <c r="J66"/>
  <c i="3" r="BE99"/>
  <c i="2" r="BK91"/>
  <c r="J91"/>
  <c r="J60"/>
  <c i="3" r="J54"/>
  <c r="BE89"/>
  <c r="BE106"/>
  <c r="BE142"/>
  <c r="BE96"/>
  <c r="BE123"/>
  <c r="BE116"/>
  <c r="BE130"/>
  <c r="BE133"/>
  <c r="BE136"/>
  <c r="BE139"/>
  <c r="J52"/>
  <c r="BE114"/>
  <c r="BE102"/>
  <c i="2" r="F87"/>
  <c r="BE288"/>
  <c r="BE100"/>
  <c r="BE119"/>
  <c r="BE298"/>
  <c r="BE302"/>
  <c r="BE317"/>
  <c r="BE352"/>
  <c r="J54"/>
  <c r="BE179"/>
  <c r="BE275"/>
  <c r="BE285"/>
  <c r="BE305"/>
  <c r="BE362"/>
  <c r="BE308"/>
  <c r="BE312"/>
  <c r="BE321"/>
  <c r="BE324"/>
  <c r="BE337"/>
  <c r="BE345"/>
  <c r="E48"/>
  <c r="BE124"/>
  <c r="BE293"/>
  <c r="BE348"/>
  <c r="BE355"/>
  <c r="BE359"/>
  <c r="J52"/>
  <c r="BE132"/>
  <c r="BE142"/>
  <c r="BE166"/>
  <c r="BE202"/>
  <c r="BE216"/>
  <c r="BE221"/>
  <c r="BE232"/>
  <c r="BE236"/>
  <c r="BE251"/>
  <c r="BE263"/>
  <c r="BE328"/>
  <c r="BE136"/>
  <c r="BE169"/>
  <c r="BE241"/>
  <c r="BE281"/>
  <c r="BE93"/>
  <c r="BE196"/>
  <c r="BE188"/>
  <c r="BE193"/>
  <c r="BE269"/>
  <c r="BE107"/>
  <c r="BE114"/>
  <c r="BE145"/>
  <c r="BE183"/>
  <c r="BE213"/>
  <c r="BE257"/>
  <c r="BE148"/>
  <c r="BE207"/>
  <c r="BE226"/>
  <c r="BE156"/>
  <c r="BE129"/>
  <c r="BE176"/>
  <c r="BE245"/>
  <c r="BE153"/>
  <c r="BE172"/>
  <c r="F36"/>
  <c i="1" r="BC55"/>
  <c i="6" r="F37"/>
  <c i="1" r="BD59"/>
  <c i="4" r="J34"/>
  <c i="1" r="AW57"/>
  <c i="2" r="F35"/>
  <c i="1" r="BB55"/>
  <c i="6" r="F36"/>
  <c i="1" r="BC59"/>
  <c i="6" r="J34"/>
  <c i="1" r="AW59"/>
  <c i="2" r="F37"/>
  <c i="1" r="BD55"/>
  <c i="3" r="F34"/>
  <c i="1" r="BA56"/>
  <c i="5" r="F37"/>
  <c i="1" r="BD58"/>
  <c i="5" r="F35"/>
  <c i="1" r="BB58"/>
  <c i="3" r="F36"/>
  <c i="1" r="BC56"/>
  <c i="4" r="F34"/>
  <c i="1" r="BA57"/>
  <c i="5" r="F34"/>
  <c i="1" r="BA58"/>
  <c i="4" r="F37"/>
  <c i="1" r="BD57"/>
  <c i="2" r="J34"/>
  <c i="1" r="AW55"/>
  <c i="3" r="F35"/>
  <c i="1" r="BB56"/>
  <c i="5" r="F36"/>
  <c i="1" r="BC58"/>
  <c i="5" r="J34"/>
  <c i="1" r="AW58"/>
  <c i="3" r="J34"/>
  <c i="1" r="AW56"/>
  <c i="4" r="F35"/>
  <c i="1" r="BB57"/>
  <c i="2" r="F34"/>
  <c i="1" r="BA55"/>
  <c i="4" r="F36"/>
  <c i="1" r="BC57"/>
  <c i="6" r="F35"/>
  <c i="1" r="BB59"/>
  <c i="6" r="F34"/>
  <c i="1" r="BA59"/>
  <c i="3" r="F37"/>
  <c i="1" r="BD56"/>
  <c i="4" l="1" r="T87"/>
  <c i="2" r="BK186"/>
  <c r="J186"/>
  <c r="J65"/>
  <c i="3" r="R112"/>
  <c r="R86"/>
  <c i="4" r="R103"/>
  <c r="R87"/>
  <c i="3" r="T87"/>
  <c r="T86"/>
  <c i="5" r="R87"/>
  <c i="2" r="P186"/>
  <c r="P90"/>
  <c i="1" r="AU55"/>
  <c i="2" r="T91"/>
  <c i="3" r="P112"/>
  <c r="P86"/>
  <c i="1" r="AU56"/>
  <c i="4" r="P103"/>
  <c r="P87"/>
  <c i="1" r="AU57"/>
  <c i="2" r="T186"/>
  <c i="3" r="BK112"/>
  <c r="J112"/>
  <c r="J63"/>
  <c i="5" r="P87"/>
  <c i="1" r="AU58"/>
  <c i="2" r="R186"/>
  <c r="R90"/>
  <c i="5" r="T87"/>
  <c r="BK107"/>
  <c r="J107"/>
  <c r="J62"/>
  <c i="6" r="BK86"/>
  <c r="J86"/>
  <c r="J60"/>
  <c i="4" r="BK87"/>
  <c r="J87"/>
  <c r="J59"/>
  <c i="3" r="J87"/>
  <c r="J60"/>
  <c i="2" r="BK90"/>
  <c r="J90"/>
  <c r="J59"/>
  <c r="J33"/>
  <c i="1" r="AV55"/>
  <c r="AT55"/>
  <c i="3" r="J33"/>
  <c i="1" r="AV56"/>
  <c r="AT56"/>
  <c i="4" r="J33"/>
  <c i="1" r="AV57"/>
  <c r="AT57"/>
  <c i="3" r="F33"/>
  <c i="1" r="AZ56"/>
  <c i="2" r="F33"/>
  <c i="1" r="AZ55"/>
  <c r="BC54"/>
  <c r="AY54"/>
  <c i="4" r="F33"/>
  <c i="1" r="AZ57"/>
  <c i="5" r="F33"/>
  <c i="1" r="AZ58"/>
  <c i="6" r="J33"/>
  <c i="1" r="AV59"/>
  <c r="AT59"/>
  <c r="BD54"/>
  <c r="W33"/>
  <c r="BB54"/>
  <c r="AX54"/>
  <c i="6" r="F33"/>
  <c i="1" r="AZ59"/>
  <c r="BA54"/>
  <c r="AW54"/>
  <c r="AK30"/>
  <c i="5" r="J33"/>
  <c i="1" r="AV58"/>
  <c r="AT58"/>
  <c i="2" l="1" r="T90"/>
  <c i="5" r="BK87"/>
  <c r="J87"/>
  <c i="6" r="BK85"/>
  <c r="J85"/>
  <c r="J59"/>
  <c i="3" r="BK86"/>
  <c r="J86"/>
  <c i="5" r="J59"/>
  <c i="1" r="AU54"/>
  <c i="4" r="J30"/>
  <c i="1" r="AG57"/>
  <c r="AN57"/>
  <c r="W30"/>
  <c r="W31"/>
  <c i="5" r="J30"/>
  <c i="1" r="AG58"/>
  <c r="AN58"/>
  <c i="3" r="J30"/>
  <c i="1" r="AG56"/>
  <c i="2" r="J30"/>
  <c i="1" r="AG55"/>
  <c r="W32"/>
  <c r="AZ54"/>
  <c r="W29"/>
  <c i="5" l="1" r="J39"/>
  <c i="3" r="J39"/>
  <c r="J59"/>
  <c i="4" r="J39"/>
  <c i="2" r="J39"/>
  <c i="1" r="AN55"/>
  <c r="AN56"/>
  <c i="6" r="J30"/>
  <c i="1" r="AG59"/>
  <c r="AG54"/>
  <c r="AK26"/>
  <c r="AV54"/>
  <c r="AK29"/>
  <c r="AK35"/>
  <c i="6" l="1" r="J39"/>
  <c i="1" r="AN59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<sst xmlns="http://schemas.openxmlformats.org/spreadsheetml/2006/main">
  <si>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</si>
  <si>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</si>
  <si>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</si>
  <si>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</si>
  <si>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</si>
  <si>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{8f175538-d305-434e-bc5d-52270934ce91}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</si>
  <si>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</si>
  <si>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</si>
  <si>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</si>
  <si>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</si>
  <si>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</si>
  <si>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</si>
  <si>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</si>
  <si>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</si>
  <si>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20250915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</si>
  <si>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</si>
  <si>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</si>
  <si>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Dopravní podnik Karlovy Vary, Sportovní 656/1 - stavební úpravy kanceláří v 2.NP objektu dílen</t>
  </si>
  <si>
    <t>KSO:</t>
  </si>
  <si>
    <t/>
  </si>
  <si>
    <t>CC-CZ:</t>
  </si>
  <si>
    <t>Místo:</t>
  </si>
  <si>
    <t>Sportovní 656/1, Karlovy Vary</t>
  </si>
  <si>
    <t>Datum:</t>
  </si>
  <si>
    <t>15. 9. 2025</t>
  </si>
  <si>
    <t>Zadavatel:</t>
  </si>
  <si>
    <t>IČ:</t>
  </si>
  <si>
    <t>Dopravní podnik Karlovy Vary, a.s.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</si>
  <si>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</si>
  <si>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</si>
  <si>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</si>
  <si>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</si>
  <si>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</si>
  <si>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</si>
  <si>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</si>
  <si>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</si>
  <si>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</si>
  <si>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</si>
  <si>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</si>
  <si>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</si>
  <si>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</si>
  <si>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</si>
  <si>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</si>
  <si>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</si>
  <si>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</si>
  <si>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</si>
  <si>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</si>
  <si>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</si>
  <si>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</si>
  <si>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</si>
  <si>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</si>
  <si>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</si>
  <si>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</si>
  <si>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</si>
  <si>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</si>
  <si>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</si>
  <si>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</si>
  <si>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</si>
  <si>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</si>
  <si>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</si>
  <si>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</si>
  <si>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</si>
  <si>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</si>
  <si>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</si>
  <si>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</si>
  <si>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</si>
  <si>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</si>
  <si>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</si>
  <si>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</si>
  <si>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</si>
  <si>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</si>
  <si>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</si>
  <si>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</si>
  <si>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</si>
  <si>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</si>
  <si>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</si>
  <si>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</si>
  <si>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</si>
  <si>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</si>
  <si>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</si>
  <si>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</si>
  <si>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{25aaf48b-1177-40bb-844d-f6081bbf8f08}</t>
  </si>
  <si>
    <t>2</t>
  </si>
  <si>
    <t>02</t>
  </si>
  <si>
    <t>Zdravotně technické instalace</t>
  </si>
  <si>
    <t>{aba26ea9-4f41-4eb4-9e99-2e4cd626a719}</t>
  </si>
  <si>
    <t>03</t>
  </si>
  <si>
    <t>Vytápění</t>
  </si>
  <si>
    <t>{5072c9b1-38e7-49c7-a0c4-efde0e902138}</t>
  </si>
  <si>
    <t>04</t>
  </si>
  <si>
    <t>Elektroinstalace</t>
  </si>
  <si>
    <t>{85bfeab8-991f-420a-89d9-f13dd849a1c7}</t>
  </si>
  <si>
    <t>05</t>
  </si>
  <si>
    <t>Vedlejší a ostatní náklady</t>
  </si>
  <si>
    <t>{1f93bed3-ff4f-408e-860c-56481c847198}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</si>
  <si>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</si>
  <si>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</si>
  <si>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</si>
  <si>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</si>
  <si>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</si>
  <si>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</si>
  <si>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</si>
  <si>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</si>
  <si>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</si>
  <si>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</si>
  <si>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</si>
  <si>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</si>
  <si>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</si>
  <si>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</si>
  <si>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</si>
  <si>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</si>
  <si>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</si>
  <si>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</si>
  <si>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</si>
  <si>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</si>
  <si>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</si>
  <si>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</si>
  <si>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</si>
  <si>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</si>
  <si>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</si>
  <si>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</si>
  <si>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</si>
  <si>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</si>
  <si>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</si>
  <si>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</si>
  <si>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</si>
  <si>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</si>
  <si>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</si>
  <si>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</si>
  <si>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</si>
  <si>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</si>
  <si>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</si>
  <si>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</si>
  <si>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</si>
  <si>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</si>
  <si>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CS ÚRS 2025 02</t>
  </si>
  <si>
    <t>4</t>
  </si>
  <si>
    <t>1511364319</t>
  </si>
  <si>
    <t>PP</t>
  </si>
  <si>
    <t>Podkladní a spojovací vrstva vnitřních omítaných ploch penetrace disperzní nanášená ručně stropů</t>
  </si>
  <si>
    <t>Online PSC</t>
  </si>
  <si>
    <t>https://podminky.urs.cz/item/CS_URS_2025_02/611131121</t>
  </si>
  <si>
    <t>VV</t>
  </si>
  <si>
    <t>průvlaky</t>
  </si>
  <si>
    <t>2*2,85*(2*0,225+0,6)</t>
  </si>
  <si>
    <t>2*2,85*(0,225+0,6)</t>
  </si>
  <si>
    <t>Součet</t>
  </si>
  <si>
    <t>611142001</t>
  </si>
  <si>
    <t>Pletivo sklovláknité vnitřních stropů vtlačené do tmelu</t>
  </si>
  <si>
    <t>566383126</t>
  </si>
  <si>
    <t>Pletivo vnitřních ploch v ploše nebo pruzích, na plném podkladu sklovláknité vtlačené do tmelu včetně tmelu stropů</t>
  </si>
  <si>
    <t>https://podminky.urs.cz/item/CS_URS_2025_02/611142001</t>
  </si>
  <si>
    <t>3</t>
  </si>
  <si>
    <t>611181002</t>
  </si>
  <si>
    <t>Sádrová stěrka tl.do 3 mm vnitřních žebrových stropů</t>
  </si>
  <si>
    <t>288283</t>
  </si>
  <si>
    <t>Sádrová stěrka vnitřních povrchů tloušťky do 3 mm bez penetrace, včetně následného přebroušení vodorovných konstrukcí stropů žebrových</t>
  </si>
  <si>
    <t>https://podminky.urs.cz/item/CS_URS_2025_02/611181002</t>
  </si>
  <si>
    <t>613131121</t>
  </si>
  <si>
    <t>Penetrační disperzní nátěr vnitřních pilířů nebo sloupů nanášený ručně</t>
  </si>
  <si>
    <t>-1473297406</t>
  </si>
  <si>
    <t>Podkladní a spojovací vrstva vnitřních omítaných ploch penetrace disperzní nanášená ručně pilířů nebo sloupů</t>
  </si>
  <si>
    <t>https://podminky.urs.cz/item/CS_URS_2025_02/613131121</t>
  </si>
  <si>
    <t>3*(0,3+2*0,45)</t>
  </si>
  <si>
    <t>5</t>
  </si>
  <si>
    <t>613142001</t>
  </si>
  <si>
    <t>Pletivo sklovláknité vnitřních pilířů nebo sloupů vtlačené do tmelu</t>
  </si>
  <si>
    <t>-1234514499</t>
  </si>
  <si>
    <t>Pletivo vnitřních ploch v ploše nebo pruzích, na plném podkladu sklovláknité vtlačené do tmelu včetně tmelu pilířů nebo sloupů</t>
  </si>
  <si>
    <t>https://podminky.urs.cz/item/CS_URS_2025_02/613142001</t>
  </si>
  <si>
    <t>613181001</t>
  </si>
  <si>
    <t>Sádrová stěrka tl.do 3 mm vnitřních pilířů nebo sloupů</t>
  </si>
  <si>
    <t>-2066032819</t>
  </si>
  <si>
    <t>Sádrová stěrka vnitřních povrchů tloušťky do 3 mm bez penetrace, včetně následného přebroušení svislých konstrukcí pilířů nebo sloupů</t>
  </si>
  <si>
    <t>https://podminky.urs.cz/item/CS_URS_2025_02/613181001</t>
  </si>
  <si>
    <t>7</t>
  </si>
  <si>
    <t>619991015</t>
  </si>
  <si>
    <t>Zakrytí podlahy absorpční textilií</t>
  </si>
  <si>
    <t>-95653017</t>
  </si>
  <si>
    <t>Zakrytí vnitřních ploch před znečištěním textilií absorpční včetně pozdějšího odkrytí podlah</t>
  </si>
  <si>
    <t>https://podminky.urs.cz/item/CS_URS_2025_02/619991015</t>
  </si>
  <si>
    <t>8</t>
  </si>
  <si>
    <t>62999211R</t>
  </si>
  <si>
    <t>Zatmelení spar mezi stropními prefabrikáty š do 10 mm PUR tmelem včetně výplně PUR pěnou</t>
  </si>
  <si>
    <t>m</t>
  </si>
  <si>
    <t>R-položka</t>
  </si>
  <si>
    <t>-1765592498</t>
  </si>
  <si>
    <t>Zatmelení styčných spar mezi stropními prefabrikáty a konstrukcemi trvale pružným polyuretanovým tmelem a vyplnění spar pěnou pro spáry šířky do 10 mm</t>
  </si>
  <si>
    <t>2*(2*2,85+2*7,35)</t>
  </si>
  <si>
    <t>9</t>
  </si>
  <si>
    <t>631312141</t>
  </si>
  <si>
    <t>Doplnění rýh v dosavadních mazaninách betonem prostým</t>
  </si>
  <si>
    <t>m3</t>
  </si>
  <si>
    <t>1989379838</t>
  </si>
  <si>
    <t>Doplnění dosavadních mazanin prostým betonem s dodáním hmot, bez potěru, plochy jednotlivě rýh v dosavadních mazaninách</t>
  </si>
  <si>
    <t>https://podminky.urs.cz/item/CS_URS_2025_02/631312141</t>
  </si>
  <si>
    <t>rýha po vybourání části příčky mezi kancelářemi</t>
  </si>
  <si>
    <t>3,15*0,15*0,1</t>
  </si>
  <si>
    <t>Ostatní konstrukce a práce, bourání</t>
  </si>
  <si>
    <t>10</t>
  </si>
  <si>
    <t>949101112</t>
  </si>
  <si>
    <t>Lešení pomocné pro objekty pozemních staveb s lešeňovou podlahou v přes 1,9 do 3,5 m zatížení do 150 kg/m2</t>
  </si>
  <si>
    <t>1528784226</t>
  </si>
  <si>
    <t>Lešení pomocné pracovní pro objekty pozemních staveb pro zatížení do 150 kg/m2, o výšce lešeňové podlahy přes 1,9 do 3,5 m</t>
  </si>
  <si>
    <t>https://podminky.urs.cz/item/CS_URS_2025_02/949101112</t>
  </si>
  <si>
    <t>11</t>
  </si>
  <si>
    <t>952901111</t>
  </si>
  <si>
    <t>Vyčištění budov bytové a občanské výstavby při výšce podlaží do 4 m</t>
  </si>
  <si>
    <t>422414818</t>
  </si>
  <si>
    <t>Vyčištění budov nebo objektů před předáním do užívání budov bytové nebo občanské výstavby, světlé výšky podlaží do 4 m</t>
  </si>
  <si>
    <t>https://podminky.urs.cz/item/CS_URS_2025_02/952901111</t>
  </si>
  <si>
    <t>962031013</t>
  </si>
  <si>
    <t>Bourání příček nebo přizdívek z cihel děrovaných tl přes 100 do 150 mm</t>
  </si>
  <si>
    <t>-417977787</t>
  </si>
  <si>
    <t>Bourání příček nebo přizdívek z cihel děrovaných, tl. přes 100 do 150 mm</t>
  </si>
  <si>
    <t>https://podminky.urs.cz/item/CS_URS_2025_02/962031013</t>
  </si>
  <si>
    <t>3*3,15</t>
  </si>
  <si>
    <t>13</t>
  </si>
  <si>
    <t>977211121</t>
  </si>
  <si>
    <t>Řezání stěnovou pilou kcí z cihel nebo tvárnic hl do 200 mm</t>
  </si>
  <si>
    <t>-1345448011</t>
  </si>
  <si>
    <t>Řezání konstrukcí stěnovou pilou z cihel nebo tvárnic hloubka řezu do 200 mm</t>
  </si>
  <si>
    <t>https://podminky.urs.cz/item/CS_URS_2025_02/977211121</t>
  </si>
  <si>
    <t>14</t>
  </si>
  <si>
    <t>978035117</t>
  </si>
  <si>
    <t>Odstranění tenkovrstvé omítky tl do 2 mm obroušením v rozsahu přes 50 do 100 %</t>
  </si>
  <si>
    <t>16</t>
  </si>
  <si>
    <t>-199877810</t>
  </si>
  <si>
    <t>Odstranění tenkovrstvých omítek nebo štuku tloušťky do 2 mm obroušením, rozsahu přes 50 do 100%</t>
  </si>
  <si>
    <t>https://podminky.urs.cz/item/CS_URS_2025_02/978035117</t>
  </si>
  <si>
    <t>2*3*(2*2,85+2*7,35)</t>
  </si>
  <si>
    <t>-(2*3*3,15+2*09*2+2*2,4*1,5+3*2)</t>
  </si>
  <si>
    <t>997</t>
  </si>
  <si>
    <t>Přesun sutě</t>
  </si>
  <si>
    <t>15</t>
  </si>
  <si>
    <t>997013211</t>
  </si>
  <si>
    <t>Vnitrostaveništní doprava suti a vybouraných hmot pro budovy v do 6 m ručně</t>
  </si>
  <si>
    <t>t</t>
  </si>
  <si>
    <t>1438820839</t>
  </si>
  <si>
    <t>Vnitrostaveništní doprava suti a vybouraných hmot vodorovně do 50 m s naložením ručně pro budovy a haly výšky do 6 m</t>
  </si>
  <si>
    <t>https://podminky.urs.cz/item/CS_URS_2025_02/997013211</t>
  </si>
  <si>
    <t>997013501</t>
  </si>
  <si>
    <t>Odvoz suti a vybouraných hmot na skládku nebo meziskládku do 1 km se složením</t>
  </si>
  <si>
    <t>-1806310154</t>
  </si>
  <si>
    <t>Odvoz suti a vybouraných hmot na skládku nebo meziskládku se složením, na vzdálenost do 1 km</t>
  </si>
  <si>
    <t>https://podminky.urs.cz/item/CS_URS_2025_02/997013501</t>
  </si>
  <si>
    <t>17</t>
  </si>
  <si>
    <t>997013509</t>
  </si>
  <si>
    <t>Příplatek k odvozu suti a vybouraných hmot na skládku ZKD 1 km přes 1 km</t>
  </si>
  <si>
    <t>-2142230434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</si>
  <si>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</si>
  <si>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</si>
  <si>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2,709*29</t>
  </si>
  <si>
    <t>18</t>
  </si>
  <si>
    <t>997013635</t>
  </si>
  <si>
    <t>Poplatek za uložení na skládce (skládkovné) komunálního odpadu kód odpadu 20 03 01</t>
  </si>
  <si>
    <t>-271297239</t>
  </si>
  <si>
    <t>Poplatek za uložení stavebního odpadu na skládce (skládkovné) komunálního zatříděného do Katalogu odpadů pod kódem 20 03 01</t>
  </si>
  <si>
    <t>https://podminky.urs.cz/item/CS_URS_2025_02/997013635</t>
  </si>
  <si>
    <t>19</t>
  </si>
  <si>
    <t>997221612</t>
  </si>
  <si>
    <t>Nakládání vybouraných hmot na dopravní prostředky pro vodorovnou dopravu</t>
  </si>
  <si>
    <t>1131220394</t>
  </si>
  <si>
    <t>Nakládání na dopravní prostředky pro vodorovnou dopravu vybouraných hmot</t>
  </si>
  <si>
    <t>https://podminky.urs.cz/item/CS_URS_2025_02/997221612</t>
  </si>
  <si>
    <t>998</t>
  </si>
  <si>
    <t>Přesun hmot</t>
  </si>
  <si>
    <t>20</t>
  </si>
  <si>
    <t>998018001</t>
  </si>
  <si>
    <t>Přesun hmot pro budovy ruční pro budovy v do 6 m</t>
  </si>
  <si>
    <t>1378939884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</si>
  <si>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</si>
  <si>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https://podminky.urs.cz/item/CS_URS_2025_02/998018001</t>
  </si>
  <si>
    <t>PSV</t>
  </si>
  <si>
    <t>Práce a dodávky PSV</t>
  </si>
  <si>
    <t>763</t>
  </si>
  <si>
    <t>Konstrukce suché výstavby</t>
  </si>
  <si>
    <t>763111362</t>
  </si>
  <si>
    <t>SDK příčka tl 125 mm profil CW+UW 100 desky 1x akustická 12,5 s izolací EI 45 Rw do 54 dB</t>
  </si>
  <si>
    <t>153257640</t>
  </si>
  <si>
    <t>Příčka ze sádrokartonových desek s nosnou konstrukcí z jednoduchých ocelových profilů UW, CW jednoduše opláštěná deskou akustickou tl. 12,5 mm s izolací, EI 45, příčka tl. 125 mm, profil 100, Rw do 54 dB</t>
  </si>
  <si>
    <t>https://podminky.urs.cz/item/CS_URS_2025_02/763111362</t>
  </si>
  <si>
    <t>0,85*3</t>
  </si>
  <si>
    <t>22</t>
  </si>
  <si>
    <t>763111717</t>
  </si>
  <si>
    <t>SDK příčka základní penetrační nátěr (oboustranně)</t>
  </si>
  <si>
    <t>-293099989</t>
  </si>
  <si>
    <t>Příčka ze sádrokartonových desek ostatní konstrukce a práce na příčkách ze sádrokartonových desek základní penetrační nátěr (oboustranný)</t>
  </si>
  <si>
    <t>https://podminky.urs.cz/item/CS_URS_2025_02/763111717</t>
  </si>
  <si>
    <t>23</t>
  </si>
  <si>
    <t>763111723</t>
  </si>
  <si>
    <t>SDK příčka Al úhelník k ochraně rohů</t>
  </si>
  <si>
    <t>12111974</t>
  </si>
  <si>
    <t>Příčka ze sádrokartonových desek ostatní konstrukce a práce na příčkách ze sádrokartonových desek ochrana rohů úhelníky hliníkové</t>
  </si>
  <si>
    <t>https://podminky.urs.cz/item/CS_URS_2025_02/763111723</t>
  </si>
  <si>
    <t>lišta kolem obložkových zárubní</t>
  </si>
  <si>
    <t>2*(2*2,2+1,1)</t>
  </si>
  <si>
    <t>24</t>
  </si>
  <si>
    <t>763111811</t>
  </si>
  <si>
    <t>Demontáž SDK příčky s jednoduchou ocelovou nosnou konstrukcí opláštění jednoduché</t>
  </si>
  <si>
    <t>-1900016868</t>
  </si>
  <si>
    <t>Demontáž příček ze sádrokartonových desek s nosnou konstrukcí z ocelových profilů jednoduchých, opláštění jednoduché</t>
  </si>
  <si>
    <t>https://podminky.urs.cz/item/CS_URS_2025_02/763111811</t>
  </si>
  <si>
    <t>3*(1,9+1,5)-0,6*2</t>
  </si>
  <si>
    <t>25</t>
  </si>
  <si>
    <t>763121212</t>
  </si>
  <si>
    <t>SDK stěna předsazená deska 1xA tl 12,5 mm lepené na bochánky bez nosné kce</t>
  </si>
  <si>
    <t>753744861</t>
  </si>
  <si>
    <t>Stěna předsazená ze sádrokartonových desek bez nosné konstrukce jednoduše opláštěná deskou standardní A tl. 12,5 mm, lepenou na bochánky</t>
  </si>
  <si>
    <t>https://podminky.urs.cz/item/CS_URS_2025_02/763121212</t>
  </si>
  <si>
    <t>-(2*3*3,15+2*09*2+2*2,4*1,5)</t>
  </si>
  <si>
    <t>26</t>
  </si>
  <si>
    <t>763121714</t>
  </si>
  <si>
    <t>SDK stěna předsazená základní penetrační nátěr</t>
  </si>
  <si>
    <t>1384713919</t>
  </si>
  <si>
    <t>Stěna předsazená ze sádrokartonových desek ostatní konstrukce a práce na předsazených stěnách ze sádrokartonových desek základní penetrační nátěr</t>
  </si>
  <si>
    <t>https://podminky.urs.cz/item/CS_URS_2025_02/763121714</t>
  </si>
  <si>
    <t>27</t>
  </si>
  <si>
    <t>76312171R</t>
  </si>
  <si>
    <t>SDK stěna předsazená úprava styku stěny a zárubně akrylátovým tmelem</t>
  </si>
  <si>
    <t>-1699247052</t>
  </si>
  <si>
    <t>Stěna předsazená ze sádrokartonových desek ostatní konstrukce a práce na předsazených stěnách ze sádrokartonových desek úprava styku stěny a zárubně akrylátovým tmelem</t>
  </si>
  <si>
    <t>začištění spáry mezi lištou a obložkovou zárubní</t>
  </si>
  <si>
    <t>28</t>
  </si>
  <si>
    <t>763182313</t>
  </si>
  <si>
    <t>Ostění oken z desek v SDK konstrukci hl do 0,3 m</t>
  </si>
  <si>
    <t>-1186924761</t>
  </si>
  <si>
    <t>Výplně otvorů konstrukcí ze sádrokartonových desek ostění oken z desek hloubky do 0,3 m</t>
  </si>
  <si>
    <t>https://podminky.urs.cz/item/CS_URS_2025_02/763182313</t>
  </si>
  <si>
    <t>2*(2,4+2*1,5)</t>
  </si>
  <si>
    <t>29</t>
  </si>
  <si>
    <t>763431001</t>
  </si>
  <si>
    <t>Montáž minerálního podhledu s vyjímatelnými panely vel. do 0,36 m2 na zavěšený viditelný rošt</t>
  </si>
  <si>
    <t>-1303730099</t>
  </si>
  <si>
    <t>Montáž podhledu minerálního včetně zavěšeného roštu viditelného s panely vyjímatelnými, velikosti panelů do 0,36 m2</t>
  </si>
  <si>
    <t>https://podminky.urs.cz/item/CS_URS_2025_02/763431001</t>
  </si>
  <si>
    <t>2*2,85*7,35</t>
  </si>
  <si>
    <t>-2*2</t>
  </si>
  <si>
    <t>30</t>
  </si>
  <si>
    <t>M</t>
  </si>
  <si>
    <t>63126344</t>
  </si>
  <si>
    <t>panel akustický povrch porézní skelná tkanina hrana nezatřená rovná αw=0,30 viditelný rastr bílý tl 15mm</t>
  </si>
  <si>
    <t>32</t>
  </si>
  <si>
    <t>1219967416</t>
  </si>
  <si>
    <t>37,985</t>
  </si>
  <si>
    <t>37,985*1,1 'Přepočtené koeficientem množství</t>
  </si>
  <si>
    <t>31</t>
  </si>
  <si>
    <t>763431201</t>
  </si>
  <si>
    <t>Napojení minerálního podhledu na stěnu obvodovou lištou</t>
  </si>
  <si>
    <t>-1812238574</t>
  </si>
  <si>
    <t>Montáž podhledu minerálního napojení na stěnu lištou obvodovou</t>
  </si>
  <si>
    <t>https://podminky.urs.cz/item/CS_URS_2025_02/763431201</t>
  </si>
  <si>
    <t>998763511</t>
  </si>
  <si>
    <t>Přesun hmot procentní pro konstrukce montované z desek ruční v objektech v do 6 m</t>
  </si>
  <si>
    <t>%</t>
  </si>
  <si>
    <t>560473561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</si>
  <si>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</si>
  <si>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https://podminky.urs.cz/item/CS_URS_2025_02/998763511</t>
  </si>
  <si>
    <t>776</t>
  </si>
  <si>
    <t>Podlahy povlakové</t>
  </si>
  <si>
    <t>33</t>
  </si>
  <si>
    <t>776111117</t>
  </si>
  <si>
    <t>Broušení stávajícího podkladu povlakových podlah diamantovým kotoučem</t>
  </si>
  <si>
    <t>-1790542074</t>
  </si>
  <si>
    <t>Příprava podkladu povlakových podlah a stěn broušení podlah stávajícího podkladu pro odstranění nerovností (diamantovým kotoučem)</t>
  </si>
  <si>
    <t>https://podminky.urs.cz/item/CS_URS_2025_02/776111117</t>
  </si>
  <si>
    <t>34</t>
  </si>
  <si>
    <t>776111311</t>
  </si>
  <si>
    <t>Vysátí podkladu povlakových podlah</t>
  </si>
  <si>
    <t>-1336121375</t>
  </si>
  <si>
    <t>Příprava podkladu povlakových podlah a stěn vysátí podlah</t>
  </si>
  <si>
    <t>https://podminky.urs.cz/item/CS_URS_2025_02/776111311</t>
  </si>
  <si>
    <t>35</t>
  </si>
  <si>
    <t>776121321</t>
  </si>
  <si>
    <t>Neředěná penetrace savého podkladu povlakových podlah</t>
  </si>
  <si>
    <t>-1637025242</t>
  </si>
  <si>
    <t>Příprava podkladu povlakových podlah a stěn penetrace neředěná podlah</t>
  </si>
  <si>
    <t>https://podminky.urs.cz/item/CS_URS_2025_02/776121321</t>
  </si>
  <si>
    <t>36</t>
  </si>
  <si>
    <t>776141124</t>
  </si>
  <si>
    <t>Stěrka podlahová nivelační pro vyrovnání podkladu povlakových podlah pevnosti 30 MPa tl přes 8 do 10 mm</t>
  </si>
  <si>
    <t>-1869587164</t>
  </si>
  <si>
    <t>Příprava podkladu povlakových podlah a stěn vyrovnání samonivelační stěrkou podlah pevnosti 30 MPa, tloušťky přes 8 do 10 mm</t>
  </si>
  <si>
    <t>https://podminky.urs.cz/item/CS_URS_2025_02/776141124</t>
  </si>
  <si>
    <t>37</t>
  </si>
  <si>
    <t>776201812</t>
  </si>
  <si>
    <t>Demontáž lepených povlakových podlah s podložkou ručně</t>
  </si>
  <si>
    <t>2006503601</t>
  </si>
  <si>
    <t>Demontáž povlakových podlahovin lepených ručně s podložkou</t>
  </si>
  <si>
    <t>https://podminky.urs.cz/item/CS_URS_2025_02/776201812</t>
  </si>
  <si>
    <t>38</t>
  </si>
  <si>
    <t>776221111</t>
  </si>
  <si>
    <t>Lepení pásů z PVC standardním lepidlem</t>
  </si>
  <si>
    <t>-826949101</t>
  </si>
  <si>
    <t>Montáž podlahovin z PVC lepením standardním lepidlem z pásů</t>
  </si>
  <si>
    <t>https://podminky.urs.cz/item/CS_URS_2025_02/776221111</t>
  </si>
  <si>
    <t>39</t>
  </si>
  <si>
    <t>28411017</t>
  </si>
  <si>
    <t>podlahovina vinylová heterogenní zátěžová třída zátěže 34/43, hořlavost Bfl S1, nášlapná vrstva 0,70mm tl 2,00mm</t>
  </si>
  <si>
    <t>-628706759</t>
  </si>
  <si>
    <t>37,895</t>
  </si>
  <si>
    <t>37,895*1,15 'Přepočtené koeficientem množství</t>
  </si>
  <si>
    <t>40</t>
  </si>
  <si>
    <t>776223111</t>
  </si>
  <si>
    <t>Spoj povlakových podlahovin z PVC svařováním za tepla</t>
  </si>
  <si>
    <t>991030435</t>
  </si>
  <si>
    <t>Montáž podlahovin z PVC spoj podlah svařováním za tepla (včetně frézování)</t>
  </si>
  <si>
    <t>https://podminky.urs.cz/item/CS_URS_2025_02/776223111</t>
  </si>
  <si>
    <t>41</t>
  </si>
  <si>
    <t>776410811</t>
  </si>
  <si>
    <t>Odstranění soklíků a lišt pryžových nebo plastových</t>
  </si>
  <si>
    <t>-1363593778</t>
  </si>
  <si>
    <t>Demontáž soklíků nebo lišt pryžových nebo plastových</t>
  </si>
  <si>
    <t>https://podminky.urs.cz/item/CS_URS_2025_02/776410811</t>
  </si>
  <si>
    <t>42</t>
  </si>
  <si>
    <t>776421111</t>
  </si>
  <si>
    <t>Montáž obvodových lišt lepením</t>
  </si>
  <si>
    <t>-898604637</t>
  </si>
  <si>
    <t>Montáž lišt obvodových lepených</t>
  </si>
  <si>
    <t>https://podminky.urs.cz/item/CS_URS_2025_02/776421111</t>
  </si>
  <si>
    <t>43</t>
  </si>
  <si>
    <t>28411003</t>
  </si>
  <si>
    <t>lišta soklová PVC 30x30mm</t>
  </si>
  <si>
    <t>1962734377</t>
  </si>
  <si>
    <t>40,8</t>
  </si>
  <si>
    <t>40,8*1,1 'Přepočtené koeficientem množství</t>
  </si>
  <si>
    <t>44</t>
  </si>
  <si>
    <t>776991121</t>
  </si>
  <si>
    <t>Základní čištění nově položených podlahovin vysátím a setřením vlhkým mopem</t>
  </si>
  <si>
    <t>1701394091</t>
  </si>
  <si>
    <t>Ostatní práce údržba nových podlahovin po pokládce čištění základní</t>
  </si>
  <si>
    <t>https://podminky.urs.cz/item/CS_URS_2025_02/776991121</t>
  </si>
  <si>
    <t>45</t>
  </si>
  <si>
    <t>776991821</t>
  </si>
  <si>
    <t>Odstranění lepidla ručně z podlah</t>
  </si>
  <si>
    <t>355398064</t>
  </si>
  <si>
    <t>Ostatní práce odstranění lepidla ručně z podlah</t>
  </si>
  <si>
    <t>https://podminky.urs.cz/item/CS_URS_2025_02/776991821</t>
  </si>
  <si>
    <t>46</t>
  </si>
  <si>
    <t>998776311</t>
  </si>
  <si>
    <t>Přesun hmot procentní pro podlahy povlakové ruční v objektech v do 6 m</t>
  </si>
  <si>
    <t>798459233</t>
  </si>
  <si>
    <t>Přesun hmot pro podlahy povlakové stanovený procentní sazbou (%) z ceny vodorovná dopravní vzdálenost do 50 m ruční (bez užití mechanizace) v objektech výšky do 6 m</t>
  </si>
  <si>
    <t>https://podminky.urs.cz/item/CS_URS_2025_02/998776311</t>
  </si>
  <si>
    <t>781</t>
  </si>
  <si>
    <t>Dokončovací práce - obklady</t>
  </si>
  <si>
    <t>47</t>
  </si>
  <si>
    <t>781471810</t>
  </si>
  <si>
    <t>Demontáž obkladů z obkladaček keramických kladených do malty</t>
  </si>
  <si>
    <t>1981613524</t>
  </si>
  <si>
    <t>Demontáž obkladů z dlaždic keramických kladených do malty</t>
  </si>
  <si>
    <t>https://podminky.urs.cz/item/CS_URS_2025_02/781471810</t>
  </si>
  <si>
    <t>1,5*2,6</t>
  </si>
  <si>
    <t>48</t>
  </si>
  <si>
    <t>998781311</t>
  </si>
  <si>
    <t>Přesun hmot procentní pro obklady keramické ruční v objektech v do 6 m</t>
  </si>
  <si>
    <t>-1897077660</t>
  </si>
  <si>
    <t>Přesun hmot pro obklady keramické stanovený procentní sazbou (%) z ceny vodorovná dopravní vzdálenost do 50 m ruční (bez užití mechanizace) v objektech výšky do 6 m</t>
  </si>
  <si>
    <t>https://podminky.urs.cz/item/CS_URS_2025_02/998781311</t>
  </si>
  <si>
    <t>783</t>
  </si>
  <si>
    <t>Dokončovací práce - nátěry</t>
  </si>
  <si>
    <t>49</t>
  </si>
  <si>
    <t>783601713</t>
  </si>
  <si>
    <t>Odmaštění vodou ředitelným odmašťovačem potrubí DN do 50 mm</t>
  </si>
  <si>
    <t>-346359195</t>
  </si>
  <si>
    <t>Příprava podkladu armatur a kovových potrubí před provedením nátěru potrubí do DN 50 mm odmaštěním, odmašťovačem vodou ředitelným</t>
  </si>
  <si>
    <t>https://podminky.urs.cz/item/CS_URS_2025_02/783601713</t>
  </si>
  <si>
    <t>50</t>
  </si>
  <si>
    <t>783617615</t>
  </si>
  <si>
    <t>Krycí dvojnásobný syntetický tepelně odolný nátěr potrubí DN do 50 mm</t>
  </si>
  <si>
    <t>-1538735894</t>
  </si>
  <si>
    <t>Krycí nátěr (email) armatur a kovových potrubí potrubí do DN 50 mm dvojnásobný syntetický tepelně odolný</t>
  </si>
  <si>
    <t>https://podminky.urs.cz/item/CS_URS_2025_02/783617615</t>
  </si>
  <si>
    <t>784</t>
  </si>
  <si>
    <t>Dokončovací práce - malby a tapety</t>
  </si>
  <si>
    <t>51</t>
  </si>
  <si>
    <t>784111021</t>
  </si>
  <si>
    <t>Obroušení podkladu ze stěrky v místnostech v do 3,80 m</t>
  </si>
  <si>
    <t>837279423</t>
  </si>
  <si>
    <t>Obroušení podkladu stěrky v místnostech výšky do 3,80 m</t>
  </si>
  <si>
    <t>https://podminky.urs.cz/item/CS_URS_2025_02/784111021</t>
  </si>
  <si>
    <t>0,3*2*(2,4+2*1,5)</t>
  </si>
  <si>
    <t>3*2*2+2*0,85*3-0,8*2</t>
  </si>
  <si>
    <t>10,688+3,6</t>
  </si>
  <si>
    <t>52</t>
  </si>
  <si>
    <t>784161001</t>
  </si>
  <si>
    <t>Tmelení spar a rohů šířky do 3 mm akrylátovým tmelem v místnostech v do 3,80 m</t>
  </si>
  <si>
    <t>1119610181</t>
  </si>
  <si>
    <t>Tmelení spar a rohů, šířky do 3 mm akrylátovým tmelem v místnostech výšky do 3,80 m</t>
  </si>
  <si>
    <t>https://podminky.urs.cz/item/CS_URS_2025_02/784161001</t>
  </si>
  <si>
    <t>tmelení okolo otvorových výplní, v rozích apod.</t>
  </si>
  <si>
    <t>2*(2*2,4+2*1,5)</t>
  </si>
  <si>
    <t>3*(2*2,2+1)</t>
  </si>
  <si>
    <t>16*3</t>
  </si>
  <si>
    <t>53</t>
  </si>
  <si>
    <t>784171101</t>
  </si>
  <si>
    <t>Zakrytí vnitřních podlah včetně pozdějšího odkrytí</t>
  </si>
  <si>
    <t>2028052873</t>
  </si>
  <si>
    <t>Zakrytí nemalovaných ploch (materiál ve specifikaci) včetně pozdějšího odkrytí podlah</t>
  </si>
  <si>
    <t>https://podminky.urs.cz/item/CS_URS_2025_02/784171101</t>
  </si>
  <si>
    <t>54</t>
  </si>
  <si>
    <t>58124844</t>
  </si>
  <si>
    <t>fólie pro malířské potřeby zakrývací tl 25µ 4x5m</t>
  </si>
  <si>
    <t>96026717</t>
  </si>
  <si>
    <t>45*1,05 'Přepočtené koeficientem množství</t>
  </si>
  <si>
    <t>55</t>
  </si>
  <si>
    <t>784171111</t>
  </si>
  <si>
    <t>Zakrytí vnitřních ploch stěn v místnostech v do 3,80 m</t>
  </si>
  <si>
    <t>-761199589</t>
  </si>
  <si>
    <t>Zakrytí nemalovaných ploch (materiál ve specifikaci) včetně pozdějšího odkrytí svislých ploch např. stěn, oken, dveří v místnostech výšky do 3,80</t>
  </si>
  <si>
    <t>https://podminky.urs.cz/item/CS_URS_2025_02/784171111</t>
  </si>
  <si>
    <t>56</t>
  </si>
  <si>
    <t>28323157</t>
  </si>
  <si>
    <t>fólie pro malířské potřeby zakrývací tl 14µ 4x5m</t>
  </si>
  <si>
    <t>-1801849720</t>
  </si>
  <si>
    <t>10*1,05 'Přepočtené koeficientem množství</t>
  </si>
  <si>
    <t>57</t>
  </si>
  <si>
    <t>784181121</t>
  </si>
  <si>
    <t>Hloubková jednonásobná bezbarvá penetrace podkladu v místnostech v do 3,80 m</t>
  </si>
  <si>
    <t>1779057429</t>
  </si>
  <si>
    <t>Penetrace podkladu jednonásobná hloubková akrylátová bezbarvá v místnostech výšky do 3,80 m</t>
  </si>
  <si>
    <t>https://podminky.urs.cz/item/CS_URS_2025_02/784181121</t>
  </si>
  <si>
    <t>58</t>
  </si>
  <si>
    <t>784211111</t>
  </si>
  <si>
    <t>Dvojnásobné bílé malby ze směsí za mokra velmi dobře oděruvzdorných v místnostech v do 3,80 m</t>
  </si>
  <si>
    <t>1940250582</t>
  </si>
  <si>
    <t>Malby z malířských směsí oděruvzdorných za mokra dvojnásobné, bílé za mokra oděruvzdorné velmi dobře v místnostech výšky do 3,80 m</t>
  </si>
  <si>
    <t>https://podminky.urs.cz/item/CS_URS_2025_02/784211111</t>
  </si>
  <si>
    <t>02 -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</si>
  <si>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</si>
  <si>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</si>
  <si>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</si>
  <si>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969031111</t>
  </si>
  <si>
    <t>Vybourání vnitřního ocelového potrubí do DN 50</t>
  </si>
  <si>
    <t>-879676644</t>
  </si>
  <si>
    <t>Vybourání vnitřního potrubí včetně vysekání drážky ocelového do DN 50</t>
  </si>
  <si>
    <t>https://podminky.urs.cz/item/CS_URS_2025_02/969031111</t>
  </si>
  <si>
    <t>969041111</t>
  </si>
  <si>
    <t>Vybourání vnitřního plastového potrubí do DN 50</t>
  </si>
  <si>
    <t>-715362288</t>
  </si>
  <si>
    <t>Vybourání vnitřního potrubí včetně vysekání drážky plastového do DN 50</t>
  </si>
  <si>
    <t>https://podminky.urs.cz/item/CS_URS_2025_02/969041111</t>
  </si>
  <si>
    <t>1543960736</t>
  </si>
  <si>
    <t>2111245935</t>
  </si>
  <si>
    <t>-916144809</t>
  </si>
  <si>
    <t>0,047*29</t>
  </si>
  <si>
    <t>1180935794</t>
  </si>
  <si>
    <t>1750575870</t>
  </si>
  <si>
    <t>721</t>
  </si>
  <si>
    <t>Zdravotechnika - vnitřní kanalizace</t>
  </si>
  <si>
    <t>72110091R</t>
  </si>
  <si>
    <t>Osazení zátky do otvoru připojovacího potrubí</t>
  </si>
  <si>
    <t>kus</t>
  </si>
  <si>
    <t>2138572625</t>
  </si>
  <si>
    <t>998721311</t>
  </si>
  <si>
    <t>Přesun hmot procentní pro vnitřní kanalizaci ruční v objektech v do 6 m</t>
  </si>
  <si>
    <t>-569663538</t>
  </si>
  <si>
    <t>Přesun hmot pro vnitřní kanalizaci stanovený procentní sazbou (%) z ceny vodorovná dopravní vzdálenost do 50 m ruční (bez užití mechanizace) v objektech výšky do 6 m</t>
  </si>
  <si>
    <t>https://podminky.urs.cz/item/CS_URS_2025_02/998721311</t>
  </si>
  <si>
    <t>722</t>
  </si>
  <si>
    <t>Zdravotechnika - vnitřní vodovod</t>
  </si>
  <si>
    <t>722130901</t>
  </si>
  <si>
    <t>Potrubí pozinkované závitové zazátkování vývodu</t>
  </si>
  <si>
    <t>-2135209553</t>
  </si>
  <si>
    <t>Opravy vodovodního potrubí z ocelových trubek pozinkovaných závitových zazátkování vývodu</t>
  </si>
  <si>
    <t>https://podminky.urs.cz/item/CS_URS_2025_02/722130901</t>
  </si>
  <si>
    <t>722190901</t>
  </si>
  <si>
    <t>Uzavření nebo otevření vodovodního potrubí při opravách</t>
  </si>
  <si>
    <t>1571295435</t>
  </si>
  <si>
    <t>Opravy ostatní uzavření nebo otevření vodovodního potrubí při opravách včetně vypuštění a napuštění</t>
  </si>
  <si>
    <t>https://podminky.urs.cz/item/CS_URS_2025_02/722190901</t>
  </si>
  <si>
    <t>998722311</t>
  </si>
  <si>
    <t>Přesun hmot procentní pro vnitřní vodovod ruční v objektech v do 6 m</t>
  </si>
  <si>
    <t>1512558041</t>
  </si>
  <si>
    <t>Přesun hmot pro vnitřní vodovod stanovený procentní sazbou (%) z ceny vodorovná dopravní vzdálenost do 50 m ruční (bez užití mechanizace) v objektech výšky do 6 m</t>
  </si>
  <si>
    <t>https://podminky.urs.cz/item/CS_URS_2025_02/998722311</t>
  </si>
  <si>
    <t>725</t>
  </si>
  <si>
    <t>Zdravotechnika - zařizovací předměty</t>
  </si>
  <si>
    <t>725210821</t>
  </si>
  <si>
    <t>Demontáž umyvadel bez výtokových armatur</t>
  </si>
  <si>
    <t>soubor</t>
  </si>
  <si>
    <t>-1529041452</t>
  </si>
  <si>
    <t>Demontáž umyvadel bez výtokových armatur umyvadel</t>
  </si>
  <si>
    <t>https://podminky.urs.cz/item/CS_URS_2025_02/725210821</t>
  </si>
  <si>
    <t>725820801</t>
  </si>
  <si>
    <t>Demontáž baterie nástěnné do G 3 / 4</t>
  </si>
  <si>
    <t>1215226797</t>
  </si>
  <si>
    <t>Demontáž baterií nástěnných do G 3/4</t>
  </si>
  <si>
    <t>https://podminky.urs.cz/item/CS_URS_2025_02/725820801</t>
  </si>
  <si>
    <t>725850800</t>
  </si>
  <si>
    <t>Demontáž ventilů odpadních</t>
  </si>
  <si>
    <t>1463307206</t>
  </si>
  <si>
    <t>Demontáž odpadních ventilů všech připojovacích dimenzí</t>
  </si>
  <si>
    <t>https://podminky.urs.cz/item/CS_URS_2025_02/725850800</t>
  </si>
  <si>
    <t>725860811</t>
  </si>
  <si>
    <t>Demontáž uzávěrů zápachu jednoduchých</t>
  </si>
  <si>
    <t>-559763884</t>
  </si>
  <si>
    <t>Demontáž zápachových uzávěrek pro zařizovací předměty jednoduchých</t>
  </si>
  <si>
    <t>https://podminky.urs.cz/item/CS_URS_2025_02/725860811</t>
  </si>
  <si>
    <t>998725311</t>
  </si>
  <si>
    <t>Přesun hmot procentní pro zařizovací předměty ruční v objektech v do 6 m</t>
  </si>
  <si>
    <t>-2024044094</t>
  </si>
  <si>
    <t>Přesun hmot pro zařizovací předměty stanovený procentní sazbou (%) z ceny vodorovná dopravní vzdálenost do 50 m ruční (bez užití mechanizace) v objektech výšky do 6 m</t>
  </si>
  <si>
    <t>https://podminky.urs.cz/item/CS_URS_2025_02/998725311</t>
  </si>
  <si>
    <t>03 - Vytápění</t>
  </si>
  <si>
    <t xml:space="preserve">    997 - Doprava suti a vybouraných hmot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</si>
  <si>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</si>
  <si>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</si>
  <si>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</si>
  <si>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767 - Konstrukce zámečnické</t>
  </si>
  <si>
    <t>HZS - Hodinové zúčtovací sazby</t>
  </si>
  <si>
    <t>Doprava suti a vybouraných hmot</t>
  </si>
  <si>
    <t>540622725</t>
  </si>
  <si>
    <t>-1173221111</t>
  </si>
  <si>
    <t>-1507584380</t>
  </si>
  <si>
    <t>0,085*29</t>
  </si>
  <si>
    <t>1611540343</t>
  </si>
  <si>
    <t>733</t>
  </si>
  <si>
    <t>Ústřední vytápění - rozvodné potrubí</t>
  </si>
  <si>
    <t>733890101</t>
  </si>
  <si>
    <t>Zmrazení potrubí ocelového, měděného nebo plastového D do 22 mm</t>
  </si>
  <si>
    <t>-356640892</t>
  </si>
  <si>
    <t>Zmrazení stávajícího potrubí z trubek ocelových, měděných nebo plastových (za provozu) Ø do 22 mm</t>
  </si>
  <si>
    <t>https://podminky.urs.cz/item/CS_URS_2025_02/733890101</t>
  </si>
  <si>
    <t>2*2</t>
  </si>
  <si>
    <t>998733311</t>
  </si>
  <si>
    <t>Přesun hmot procentní pro rozvody potrubí ruční v objektech v do 6 m</t>
  </si>
  <si>
    <t>1999319522</t>
  </si>
  <si>
    <t>Přesun hmot pro rozvody potrubí stanovený procentní sazbou z ceny vodorovná dopravní vzdálenost do 50 m ruční (bez užití mechanizace) v objektech výšky do 6 m</t>
  </si>
  <si>
    <t>https://podminky.urs.cz/item/CS_URS_2025_02/998733311</t>
  </si>
  <si>
    <t>734</t>
  </si>
  <si>
    <t>Ústřední vytápění - armatury</t>
  </si>
  <si>
    <t>734200812</t>
  </si>
  <si>
    <t>Demontáž armatury závitové s jedním závitem přes G 1/2 do G 1</t>
  </si>
  <si>
    <t>-690133735</t>
  </si>
  <si>
    <t>Demontáž armatur závitových s jedním závitem přes 1/2 do G 1</t>
  </si>
  <si>
    <t>https://podminky.urs.cz/item/CS_URS_2025_02/734200812</t>
  </si>
  <si>
    <t>734200821</t>
  </si>
  <si>
    <t>Demontáž armatury závitové se dvěma závity přes G 1/2 do G 1/2</t>
  </si>
  <si>
    <t>1400448784</t>
  </si>
  <si>
    <t>Demontáž armatur závitových se dvěma závity do G 1/2</t>
  </si>
  <si>
    <t>https://podminky.urs.cz/item/CS_URS_2025_02/734200821</t>
  </si>
  <si>
    <t>734221552</t>
  </si>
  <si>
    <t>Ventil závitový termostatický přímý dvouregulační G 1/2 PN 16 do 110°C bez hlavice ovládání</t>
  </si>
  <si>
    <t>-1625677204</t>
  </si>
  <si>
    <t>Ventily regulační závitové termostatické bez hlavice ovládání PN 16 do 110°C přímé dvouregulační G 1/2</t>
  </si>
  <si>
    <t>https://podminky.urs.cz/item/CS_URS_2025_02/734221552</t>
  </si>
  <si>
    <t>734221681</t>
  </si>
  <si>
    <t>Termostatická hlavice kapalinová PN 10 do 110°C s vestavěným čidlem</t>
  </si>
  <si>
    <t>-774014922</t>
  </si>
  <si>
    <t>Ventily regulační závitové hlavice termostatické pro ovládání ventilů PN 10 do 110°C kapalinové s vestavěným čidlem</t>
  </si>
  <si>
    <t>https://podminky.urs.cz/item/CS_URS_2025_02/734221681</t>
  </si>
  <si>
    <t>734261712</t>
  </si>
  <si>
    <t>Šroubení regulační radiátorové přímé G 1/2 bez vypouštění</t>
  </si>
  <si>
    <t>826164935</t>
  </si>
  <si>
    <t>Šroubení regulační radiátorové přímé bez vypouštění G 1/2</t>
  </si>
  <si>
    <t>https://podminky.urs.cz/item/CS_URS_2025_02/734261712</t>
  </si>
  <si>
    <t>734290911</t>
  </si>
  <si>
    <t>Výměna těsnění u šroubení armatur závitových přes G 1/2 do G 1</t>
  </si>
  <si>
    <t>1515298583</t>
  </si>
  <si>
    <t>Opravy armatur závitových výměna těsnění u šroubení do G 1</t>
  </si>
  <si>
    <t>https://podminky.urs.cz/item/CS_URS_2025_02/734290911</t>
  </si>
  <si>
    <t>998734311</t>
  </si>
  <si>
    <t>Přesun hmot procentní pro armatury ruční v objektech v do 6 m</t>
  </si>
  <si>
    <t>-2124579664</t>
  </si>
  <si>
    <t>Přesun hmot pro armatury stanovený procentní sazbou (%) z ceny vodorovná dopravní vzdálenost do 50 m ruční (bez užití mechanizace) v objektech výšky do 6 m</t>
  </si>
  <si>
    <t>https://podminky.urs.cz/item/CS_URS_2025_02/998734311</t>
  </si>
  <si>
    <t>735</t>
  </si>
  <si>
    <t>Ústřední vytápění - otopná tělesa</t>
  </si>
  <si>
    <t>735000912</t>
  </si>
  <si>
    <t>Vyregulování ventilu nebo kohoutu dvojregulačního s termostatickým ovládáním</t>
  </si>
  <si>
    <t>-948806956</t>
  </si>
  <si>
    <t>Regulace otopného systému při opravách vyregulování dvojregulačních ventilů a kohoutů s termostatickým ovládáním</t>
  </si>
  <si>
    <t>https://podminky.urs.cz/item/CS_URS_2025_02/735000912</t>
  </si>
  <si>
    <t>735151682</t>
  </si>
  <si>
    <t>Otopné těleso panelové třídeskové 3 přídavné přestupní plochy výška/délka 600/1800 mm výkon 4331 W</t>
  </si>
  <si>
    <t>-710195323</t>
  </si>
  <si>
    <t>Otopná tělesa panelová třídesková PN 1,0 MPa, T do 110°C se třemi přídavnými přestupními plochami výšky tělesa 600 mm stavební délky / výkonu 1800 mm / 4331 W</t>
  </si>
  <si>
    <t>https://podminky.urs.cz/item/CS_URS_2025_02/735151682</t>
  </si>
  <si>
    <t>735151831</t>
  </si>
  <si>
    <t>Demontáž otopného tělesa panelového třířadého dl do 1500 mm</t>
  </si>
  <si>
    <t>-1901104566</t>
  </si>
  <si>
    <t>Demontáž otopných těles panelových třířadých stavební délky do 1500 mm</t>
  </si>
  <si>
    <t>https://podminky.urs.cz/item/CS_URS_2025_02/735151831</t>
  </si>
  <si>
    <t>735191901</t>
  </si>
  <si>
    <t>Vyzkoušení otopných těles ocelových po opravě tlakem</t>
  </si>
  <si>
    <t>-441004119</t>
  </si>
  <si>
    <t>Ostatní opravy otopných těles vyzkoušení tlakem po opravě otopných těles ocelových</t>
  </si>
  <si>
    <t>https://podminky.urs.cz/item/CS_URS_2025_02/735191901</t>
  </si>
  <si>
    <t>6*3*0,6*1,8</t>
  </si>
  <si>
    <t>735191905</t>
  </si>
  <si>
    <t>Odvzdušnění otopných těles</t>
  </si>
  <si>
    <t>-256380538</t>
  </si>
  <si>
    <t>Ostatní opravy otopných těles odvzdušnění tělesa</t>
  </si>
  <si>
    <t>https://podminky.urs.cz/item/CS_URS_2025_02/735191905</t>
  </si>
  <si>
    <t>735191910</t>
  </si>
  <si>
    <t>Napuštění vody do otopných těles</t>
  </si>
  <si>
    <t>1723101696</t>
  </si>
  <si>
    <t>Ostatní opravy otopných těles napuštění vody do otopného systému včetně potrubí (bez kotle a ohříváků) otopných těles</t>
  </si>
  <si>
    <t>https://podminky.urs.cz/item/CS_URS_2025_02/735191910</t>
  </si>
  <si>
    <t>735291800</t>
  </si>
  <si>
    <t>Demontáž konzoly nebo držáku otopných těles, registrů nebo konvektorů do odpadu</t>
  </si>
  <si>
    <t>-487558521</t>
  </si>
  <si>
    <t>Demontáž konzol nebo držáků otopných těles, registrů, konvektorů do odpadu</t>
  </si>
  <si>
    <t>https://podminky.urs.cz/item/CS_URS_2025_02/735291800</t>
  </si>
  <si>
    <t>735494811</t>
  </si>
  <si>
    <t>Vypuštění vody z otopných těles</t>
  </si>
  <si>
    <t>1541014066</t>
  </si>
  <si>
    <t>Vypuštění vody z otopných soustav bez kotlů, ohříváků, zásobníků a nádrží</t>
  </si>
  <si>
    <t>https://podminky.urs.cz/item/CS_URS_2025_02/735494811</t>
  </si>
  <si>
    <t>998735311</t>
  </si>
  <si>
    <t>Přesun hmot procentní pro otopná tělesa ruční v objektech v do 6 m</t>
  </si>
  <si>
    <t>1997337511</t>
  </si>
  <si>
    <t>Přesun hmot pro otopná tělesa stanovený procentní sazbou (%) z ceny vodorovná dopravní vzdálenost do 50 m ruční (bez užití mechanizace) v objektech výšky do 6 m</t>
  </si>
  <si>
    <t>https://podminky.urs.cz/item/CS_URS_2025_02/998735311</t>
  </si>
  <si>
    <t>767</t>
  </si>
  <si>
    <t>Konstrukce zámečnické</t>
  </si>
  <si>
    <t>767995102</t>
  </si>
  <si>
    <t>Montáž atypických zámečnických konstrukcí hmotnosti přes 1 do 3 kg</t>
  </si>
  <si>
    <t>kg</t>
  </si>
  <si>
    <t>1018415686</t>
  </si>
  <si>
    <t>Montáž ostatních atypických zámečnických konstrukcí hmotnosti přes 1 do 3 kg</t>
  </si>
  <si>
    <t>https://podminky.urs.cz/item/CS_URS_2025_02/767995102</t>
  </si>
  <si>
    <t>13010710R</t>
  </si>
  <si>
    <t>materiál pro uchycení a kotvení (objímky, závěsy apod.)</t>
  </si>
  <si>
    <t>969743274</t>
  </si>
  <si>
    <t>998767312</t>
  </si>
  <si>
    <t>Přesun hmot procentní pro zámečnické konstrukce ruční v objektech v přes 6 do 12 m</t>
  </si>
  <si>
    <t>214859210</t>
  </si>
  <si>
    <t>Přesun hmot pro zámečnické konstrukce stanovený procentní sazbou (%) z ceny vodorovná dopravní vzdálenost do 50 m ruční (bez užití mechanizace) v objektech výšky přes 6 do 12 m</t>
  </si>
  <si>
    <t>https://podminky.urs.cz/item/CS_URS_2025_02/998767312</t>
  </si>
  <si>
    <t>HZS</t>
  </si>
  <si>
    <t>Hodinové zúčtovací sazby</t>
  </si>
  <si>
    <t>HZS2221</t>
  </si>
  <si>
    <t>Hodinová zúčtovací sazba topenář</t>
  </si>
  <si>
    <t>hod</t>
  </si>
  <si>
    <t>512</t>
  </si>
  <si>
    <t>1517038192</t>
  </si>
  <si>
    <t>Hodinové zúčtovací sazby profesí PSV provádění stavebních instalací topenář</t>
  </si>
  <si>
    <t>https://podminky.urs.cz/item/CS_URS_2025_02/HZS2221</t>
  </si>
  <si>
    <t>úpravy připojení, odpojení otopných těles apod.</t>
  </si>
  <si>
    <t>04 - Elektroinstalace</t>
  </si>
  <si>
    <t xml:space="preserve">    741 - Elektroinstalace - silnoproud</t>
  </si>
  <si>
    <t xml:space="preserve">    742 - Elektroinstalace - slaboproud</t>
  </si>
  <si>
    <t>M - Práce a dodávky M</t>
  </si>
  <si>
    <t xml:space="preserve">    46-M - Zemní práce při extr.mont.pracích</t>
  </si>
  <si>
    <t>635744468</t>
  </si>
  <si>
    <t>395632692</t>
  </si>
  <si>
    <t>946164444</t>
  </si>
  <si>
    <t>0,211*29</t>
  </si>
  <si>
    <t>-1940141009</t>
  </si>
  <si>
    <t>-889827726</t>
  </si>
  <si>
    <t>0,211</t>
  </si>
  <si>
    <t>741</t>
  </si>
  <si>
    <t>Elektroinstalace - silnoproud</t>
  </si>
  <si>
    <t>741110062</t>
  </si>
  <si>
    <t>Montáž trubka plastová ohebná D přes 23 do 35 mm uložená pod omítku</t>
  </si>
  <si>
    <t>1379760566</t>
  </si>
  <si>
    <t>Montáž trubek elektroinstalačních s nasunutím nebo našroubováním do krabic plastových ohebných, uložených pod omítku, vnější Ø přes 23 do 35 mm</t>
  </si>
  <si>
    <t>https://podminky.urs.cz/item/CS_URS_2025_02/741110062</t>
  </si>
  <si>
    <t>34571156</t>
  </si>
  <si>
    <t>trubka elektroinstalační ohebná z PH, D 28,4/34,5mm</t>
  </si>
  <si>
    <t>-575287087</t>
  </si>
  <si>
    <t>10*1,1 'Přepočtené koeficientem množství</t>
  </si>
  <si>
    <t>741112061</t>
  </si>
  <si>
    <t>Montáž krabice přístrojová zapuštěná plastová kruhová</t>
  </si>
  <si>
    <t>263554306</t>
  </si>
  <si>
    <t>Montáž krabic elektroinstalačních bez napojení na trubky a lišty, demontáže a montáže víčka a přístroje přístrojových zapuštěných plastových kruhových do zdiva</t>
  </si>
  <si>
    <t>https://podminky.urs.cz/item/CS_URS_2025_02/741112061</t>
  </si>
  <si>
    <t>1*5+7+4</t>
  </si>
  <si>
    <t>34571451</t>
  </si>
  <si>
    <t>krabice pod omítku PVC přístrojová kruhová D 70mm hluboká</t>
  </si>
  <si>
    <t>-1046944065</t>
  </si>
  <si>
    <t>12+4</t>
  </si>
  <si>
    <t>741122015</t>
  </si>
  <si>
    <t>Montáž kabel Cu bez ukončení uložený pod omítku plný kulatý 3x1,5 mm2 (např. CYKY, CYKFY)</t>
  </si>
  <si>
    <t>-1900071752</t>
  </si>
  <si>
    <t>Montáž kabelů měděných bez ukončení uložených pod omítku plných kulatých (např. CYKY, CYKFY), počtu a průřezu žil 3x1,5 mm2</t>
  </si>
  <si>
    <t>https://podminky.urs.cz/item/CS_URS_2025_02/741122015</t>
  </si>
  <si>
    <t>34111030</t>
  </si>
  <si>
    <t>kabel instalační jádro Cu plné izolace PVC plášť PVC 450/750V (CYKY) 3x1,5mm2</t>
  </si>
  <si>
    <t>-1914227462</t>
  </si>
  <si>
    <t>100</t>
  </si>
  <si>
    <t>100*1,15 'Přepočtené koeficientem množství</t>
  </si>
  <si>
    <t>741122016</t>
  </si>
  <si>
    <t>Montáž kabel Cu bez ukončení uložený pod omítku plný kulatý 3x2,5 až 6 mm2 (např. CYKY, CYKFY)</t>
  </si>
  <si>
    <t>1578866918</t>
  </si>
  <si>
    <t>Montáž kabelů měděných bez ukončení uložených pod omítku plných kulatých (např. CYKY, CYKFY), počtu a průřezu žil 3x2,5 až 6 mm2</t>
  </si>
  <si>
    <t>https://podminky.urs.cz/item/CS_URS_2025_02/741122016</t>
  </si>
  <si>
    <t>34111036</t>
  </si>
  <si>
    <t>kabel instalační jádro Cu plné izolace PVC plášť PVC 450/750V (CYKY) 3x2,5mm2</t>
  </si>
  <si>
    <t>621508765</t>
  </si>
  <si>
    <t>70</t>
  </si>
  <si>
    <t>70*1,15 'Přepočtené koeficientem množství</t>
  </si>
  <si>
    <t>741122122</t>
  </si>
  <si>
    <t>Montáž kabel Cu plný kulatý žíla 3x1,5 až 6 mm2 zatažený v trubkách (např. CYKY, CYKFY)</t>
  </si>
  <si>
    <t>1869224184</t>
  </si>
  <si>
    <t>Montáž kabelů měděných bez ukončení uložených v trubkách zatažených plných kulatých nebo bezhalogenových (např. CYKY, CYKFY) počtu a průřezu žil 3x1,5 až 6 mm2</t>
  </si>
  <si>
    <t>https://podminky.urs.cz/item/CS_URS_2025_02/741122122</t>
  </si>
  <si>
    <t>-1475393521</t>
  </si>
  <si>
    <t>10*1,15 'Přepočtené koeficientem množství</t>
  </si>
  <si>
    <t>1779756937</t>
  </si>
  <si>
    <t>741122211</t>
  </si>
  <si>
    <t>Montáž kabel Cu plný kulatý žíla 3x1,5 až 6 mm2 uložený volně (např. CYKY, CYKFY)</t>
  </si>
  <si>
    <t>-458126567</t>
  </si>
  <si>
    <t>Montáž kabelů měděných bez ukončení uložených volně nebo v liště plných kulatých (např. CYKY, CYKFY) počtu a průřezu žil 3x1,5 až 6 mm2</t>
  </si>
  <si>
    <t>https://podminky.urs.cz/item/CS_URS_2025_02/741122211</t>
  </si>
  <si>
    <t>1041724151</t>
  </si>
  <si>
    <t>40*1,15 'Přepočtené koeficientem množství</t>
  </si>
  <si>
    <t>2116853804</t>
  </si>
  <si>
    <t>741130004</t>
  </si>
  <si>
    <t>Ukončení vodič izolovaný do 6 mm2 v rozváděči nebo na přístroji</t>
  </si>
  <si>
    <t>396431752</t>
  </si>
  <si>
    <t>Ukončení vodičů izolovaných s označením a zapojením v rozváděči nebo na přístroji, průřezu žíly do 6 mm2</t>
  </si>
  <si>
    <t>https://podminky.urs.cz/item/CS_URS_2025_02/741130004</t>
  </si>
  <si>
    <t>741310231</t>
  </si>
  <si>
    <t>Montáž přepínač (polo)zapuštěný šroubové připojení 5-sériový se zapojením vodičů</t>
  </si>
  <si>
    <t>-53759222</t>
  </si>
  <si>
    <t>Montáž spínačů jedno nebo dvoupólových polozapuštěných nebo zapuštěných se zapojením vodičů šroubové připojení, pro prostředí normální přepínačů, řazení 5-sériových</t>
  </si>
  <si>
    <t>https://podminky.urs.cz/item/CS_URS_2025_02/741310231</t>
  </si>
  <si>
    <t>34539002</t>
  </si>
  <si>
    <t>přístroj přepínače sériového, řazení 5 šroubové svorky</t>
  </si>
  <si>
    <t>2043731252</t>
  </si>
  <si>
    <t>34539050</t>
  </si>
  <si>
    <t>kryt spínače dělený</t>
  </si>
  <si>
    <t>-489470642</t>
  </si>
  <si>
    <t>34539059</t>
  </si>
  <si>
    <t>rámeček jednonásobný</t>
  </si>
  <si>
    <t>1455249129</t>
  </si>
  <si>
    <t>741313041</t>
  </si>
  <si>
    <t>Montáž zásuvka (polo)zapuštěná šroubové připojení 2P+PE se zapojením vodičů</t>
  </si>
  <si>
    <t>-810453547</t>
  </si>
  <si>
    <t>Montáž zásuvek domovních se zapojením vodičů šroubové připojení polozapuštěných nebo zapuštěných 10/16 A, provedení 2P + PE</t>
  </si>
  <si>
    <t>https://podminky.urs.cz/item/CS_URS_2025_02/741313041</t>
  </si>
  <si>
    <t>1*5</t>
  </si>
  <si>
    <t>34555240</t>
  </si>
  <si>
    <t>přístroj zásuvky zapuštěné jednonásobné, krytka s clonkami, šroubové svorky</t>
  </si>
  <si>
    <t>-12796374</t>
  </si>
  <si>
    <t>34539063</t>
  </si>
  <si>
    <t>rámeček pětinásobný</t>
  </si>
  <si>
    <t>-725046982</t>
  </si>
  <si>
    <t>741313043</t>
  </si>
  <si>
    <t>Montáž zásuvka (polo)zapuštěná šroubové připojení 2x(2P + PE) dvojnásobná se zapojením vodičů</t>
  </si>
  <si>
    <t>-1262527045</t>
  </si>
  <si>
    <t>Montáž zásuvek domovních se zapojením vodičů šroubové připojení polozapuštěných nebo zapuštěných 10/16 A, provedení 2x (2P + PE) dvojnásobná</t>
  </si>
  <si>
    <t>https://podminky.urs.cz/item/CS_URS_2025_02/741313043</t>
  </si>
  <si>
    <t>34555243</t>
  </si>
  <si>
    <t>zásuvka zapuštěná dvojnásobná, šikmá, s clonkami, šroubové svorky</t>
  </si>
  <si>
    <t>-1322365034</t>
  </si>
  <si>
    <t>741372112</t>
  </si>
  <si>
    <t>Montáž svítidlo LED interiérové vestavné panelové hranaté nebo kruhové přes 0,09 do 0,36 m2 se zapojením vodičů</t>
  </si>
  <si>
    <t>-2108568106</t>
  </si>
  <si>
    <t>Montáž svítidel s integrovaným zdrojem LED se zapojením vodičů interiérových vestavných stropních panelových hranatých nebo kruhových, plochy přes 0,09 do 0,36 m2</t>
  </si>
  <si>
    <t>https://podminky.urs.cz/item/CS_URS_2025_02/741372112</t>
  </si>
  <si>
    <t>5+3+2</t>
  </si>
  <si>
    <t>34825011</t>
  </si>
  <si>
    <t>svítidlo vestavné stropní panelové čtvercové/obdélníkové 0,09-0,36m2 2200-5000lm</t>
  </si>
  <si>
    <t>-1820314544</t>
  </si>
  <si>
    <t>741810002</t>
  </si>
  <si>
    <t>Celková prohlídka elektrického rozvodu a zařízení přes 100 000 do 500 000,- Kč</t>
  </si>
  <si>
    <t>329750665</t>
  </si>
  <si>
    <t>Zkoušky a prohlídky elektrických rozvodů a zařízení celková prohlídka a vyhotovení revizní zprávy pro objem montážních prací přes 100 do 500 tis. Kč</t>
  </si>
  <si>
    <t>https://podminky.urs.cz/item/CS_URS_2025_02/741810002</t>
  </si>
  <si>
    <t>74181002R</t>
  </si>
  <si>
    <t>Úpravy v rozvaděči, rozšíření, proudové ochrany apod.</t>
  </si>
  <si>
    <t>-852252953</t>
  </si>
  <si>
    <t>998741311</t>
  </si>
  <si>
    <t>Přesun hmot procentní pro silnoproud ruční v objektech v do 6 m</t>
  </si>
  <si>
    <t>693156742</t>
  </si>
  <si>
    <t>Přesun hmot pro silnoproud stanovený procentní sazbou (%) z ceny vodorovná dopravní vzdálenost do 50 m ruční (bez užití mechanizace) v objektech výšky do 6 m</t>
  </si>
  <si>
    <t>https://podminky.urs.cz/item/CS_URS_2025_02/998741311</t>
  </si>
  <si>
    <t>742</t>
  </si>
  <si>
    <t>Elektroinstalace - slaboproud</t>
  </si>
  <si>
    <t>742124002</t>
  </si>
  <si>
    <t>Montáž kabelů datových FTP, UTP, STP pro vnitřní rozvody do trubky</t>
  </si>
  <si>
    <t>-1037973593</t>
  </si>
  <si>
    <t>https://podminky.urs.cz/item/CS_URS_2025_02/742124002</t>
  </si>
  <si>
    <t>34121269</t>
  </si>
  <si>
    <t>kabel datový celkově stíněný Al fólií jádro Cu plné plášť PVC (F/UTP) kategorie 6</t>
  </si>
  <si>
    <t>-2000619618</t>
  </si>
  <si>
    <t>100*1,2 'Přepočtené koeficientem množství</t>
  </si>
  <si>
    <t>742124005</t>
  </si>
  <si>
    <t>Montáž kabelů datových FTP, UTP, STP ukončení kabelu konektorem</t>
  </si>
  <si>
    <t>-1497279570</t>
  </si>
  <si>
    <t>https://podminky.urs.cz/item/CS_URS_2025_02/742124005</t>
  </si>
  <si>
    <t>37452025</t>
  </si>
  <si>
    <t>prvek ukončovací datového rozvodu keystone 1xRJ45 UTP Cat6 samořezný</t>
  </si>
  <si>
    <t>1987733633</t>
  </si>
  <si>
    <t>74222050R</t>
  </si>
  <si>
    <t>Úpravy slaboproudých rozvodů, rozšíření apod.</t>
  </si>
  <si>
    <t>1269331560</t>
  </si>
  <si>
    <t>742330045</t>
  </si>
  <si>
    <t>Montáž datové zásuvky 1 až 6 pozic přisazené na omítku</t>
  </si>
  <si>
    <t>-1066375919</t>
  </si>
  <si>
    <t>Montáž strukturované kabeláže zásuvek datových přisazené na omítku 1 až 6 pozic</t>
  </si>
  <si>
    <t>https://podminky.urs.cz/item/CS_URS_2025_02/742330045</t>
  </si>
  <si>
    <t>8500081700</t>
  </si>
  <si>
    <t>Kryt zásuvka datová/komunikační s popisovým polem ABB Tango bílá</t>
  </si>
  <si>
    <t>-1051672237</t>
  </si>
  <si>
    <t>8501508566</t>
  </si>
  <si>
    <t>Přístroj zásuvka datová do nosné masky jednonásobná ABB CAT5e 1× RJ45 stíněná</t>
  </si>
  <si>
    <t>993421972</t>
  </si>
  <si>
    <t>742330051</t>
  </si>
  <si>
    <t>Popis portu datové zásuvky</t>
  </si>
  <si>
    <t>-1581176340</t>
  </si>
  <si>
    <t>Montáž strukturované kabeláže zásuvek datových popis portu zásuvky</t>
  </si>
  <si>
    <t>https://podminky.urs.cz/item/CS_URS_2025_02/742330051</t>
  </si>
  <si>
    <t>742330052</t>
  </si>
  <si>
    <t>Popis portů patchpanelu</t>
  </si>
  <si>
    <t>258688467</t>
  </si>
  <si>
    <t>Montáž strukturované kabeláže zásuvek datových popis portů patchpanelu</t>
  </si>
  <si>
    <t>https://podminky.urs.cz/item/CS_URS_2025_02/742330052</t>
  </si>
  <si>
    <t>742330101</t>
  </si>
  <si>
    <t>Měření metalického segmentu s vyhotovením protokolu</t>
  </si>
  <si>
    <t>1434905808</t>
  </si>
  <si>
    <t>Montáž strukturované kabeláže měření segmentu metalického s vyhotovením protokolu</t>
  </si>
  <si>
    <t>https://podminky.urs.cz/item/CS_URS_2025_02/742330101</t>
  </si>
  <si>
    <t>998742312</t>
  </si>
  <si>
    <t>Přesun hmot procentní pro slaboproud ruční v objektech v do 12 m</t>
  </si>
  <si>
    <t>-838761452</t>
  </si>
  <si>
    <t>Přesun hmot pro slaboproud stanovený procentní sazbou (%) z ceny vodorovná dopravní vzdálenost do 50 m ruční (bez užití mechanizace) v objektech výšky přes 6 do 12 m</t>
  </si>
  <si>
    <t>https://podminky.urs.cz/item/CS_URS_2025_02/998742312</t>
  </si>
  <si>
    <t>Práce a dodávky M</t>
  </si>
  <si>
    <t>46-M</t>
  </si>
  <si>
    <t>Zemní práce při extr.mont.pracích</t>
  </si>
  <si>
    <t>460941221</t>
  </si>
  <si>
    <t>Vyplnění a omítnutí rýh při elektroinstalacích ve stěnách hl přes 3 do 5 cm a š do 5 cm</t>
  </si>
  <si>
    <t>64</t>
  </si>
  <si>
    <t>140816957</t>
  </si>
  <si>
    <t>Vyplnění rýh vyplnění a omítnutí rýh ve stěnách hloubky přes 3 do 5 cm a šířky do 5 cm</t>
  </si>
  <si>
    <t>https://podminky.urs.cz/item/CS_URS_2025_02/460941221</t>
  </si>
  <si>
    <t>468094141</t>
  </si>
  <si>
    <t>Vyvrtání otvorů pro elektroinstalační krabice ve stěnách z betonu hloubky do 6 cm</t>
  </si>
  <si>
    <t>-919226540</t>
  </si>
  <si>
    <t>Vyvrtání otvorů pro elektroinstalační krabice ve stěnách z betonu, hloubky do 6 cm</t>
  </si>
  <si>
    <t>https://podminky.urs.cz/item/CS_URS_2025_02/468094141</t>
  </si>
  <si>
    <t>468111312</t>
  </si>
  <si>
    <t>Frézování drážek pro vodiče ve stěnách z betonu do 5x5 cm</t>
  </si>
  <si>
    <t>-1936144240</t>
  </si>
  <si>
    <t>Frézování drážek pro vodiče ve stěnách z betonu, rozměru do 5x5 cm</t>
  </si>
  <si>
    <t>https://podminky.urs.cz/item/CS_URS_2025_02/468111312</t>
  </si>
  <si>
    <t>469981111</t>
  </si>
  <si>
    <t>Přesun hmot pro pomocné stavební práce při elektromotážích</t>
  </si>
  <si>
    <t>1262235253</t>
  </si>
  <si>
    <t>Přesun hmot pro pomocné stavební práce při elektromontážích dopravní vzdálenost do 1 000 m</t>
  </si>
  <si>
    <t>https://podminky.urs.cz/item/CS_URS_2025_02/469981111</t>
  </si>
  <si>
    <t>HZS2232</t>
  </si>
  <si>
    <t>Hodinová zúčtovací sazba elektrikář odborný</t>
  </si>
  <si>
    <t>-2013548939</t>
  </si>
  <si>
    <t>Hodinové zúčtovací sazby profesí PSV provádění stavebních instalací elektrikář odborný</t>
  </si>
  <si>
    <t>https://podminky.urs.cz/item/CS_URS_2025_02/HZS2232</t>
  </si>
  <si>
    <t>prověření a demontáže stávajících elektroinstalací</t>
  </si>
  <si>
    <t>HZS2491</t>
  </si>
  <si>
    <t>Hodinová zúčtovací sazba dělník zednických výpomocí</t>
  </si>
  <si>
    <t>-1086782256</t>
  </si>
  <si>
    <t>Hodinové zúčtovací sazby profesí PSV zednické výpomoci a pomocné práce PSV dělník zednických výpomocí</t>
  </si>
  <si>
    <t>https://podminky.urs.cz/item/CS_URS_2025_02/HZS2491</t>
  </si>
  <si>
    <t>prostupy, začištění apod.</t>
  </si>
  <si>
    <t>05 -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</si>
  <si>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</si>
  <si>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</si>
  <si>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</si>
  <si>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</si>
  <si>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</si>
  <si>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</si>
  <si>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</si>
  <si>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</si>
  <si>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</si>
  <si>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</si>
  <si>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</si>
  <si>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</si>
  <si>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</si>
  <si>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</si>
  <si>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1468870604</t>
  </si>
  <si>
    <t>https://podminky.urs.cz/item/CS_URS_2025_02/013254000</t>
  </si>
  <si>
    <t>VRN4</t>
  </si>
  <si>
    <t>Inženýrská činnost</t>
  </si>
  <si>
    <t>045203000</t>
  </si>
  <si>
    <t>Kompletační činnost</t>
  </si>
  <si>
    <t>628791799</t>
  </si>
  <si>
    <t>https://podminky.urs.cz/item/CS_URS_2025_02/045203000</t>
  </si>
  <si>
    <t>045303000</t>
  </si>
  <si>
    <t>Koordinační činnost</t>
  </si>
  <si>
    <t>1941842212</t>
  </si>
  <si>
    <t>https://podminky.urs.cz/item/CS_URS_2025_02/045303000</t>
  </si>
  <si>
    <t>VRN6</t>
  </si>
  <si>
    <t>Územní vlivy</t>
  </si>
  <si>
    <t>065002000</t>
  </si>
  <si>
    <t>Mimostaveništní doprava materiálů, výrobků a strojů</t>
  </si>
  <si>
    <t>703999725</t>
  </si>
  <si>
    <t>https://podminky.urs.cz/item/CS_URS_2025_02/065002000</t>
  </si>
  <si>
    <t>VRN7</t>
  </si>
  <si>
    <t>Provozní vlivy</t>
  </si>
  <si>
    <t>071103000</t>
  </si>
  <si>
    <t>Provoz investora</t>
  </si>
  <si>
    <t>1917033784</t>
  </si>
  <si>
    <t>https://podminky.urs.cz/item/CS_URS_2025_02/071103000</t>
  </si>
  <si>
    <t>VRN9</t>
  </si>
  <si>
    <t>Ostatní náklady</t>
  </si>
  <si>
    <t>094103000</t>
  </si>
  <si>
    <t>Náklady na vyklizení objektu</t>
  </si>
  <si>
    <t>1147071259</t>
  </si>
  <si>
    <t>https://podminky.urs.cz/item/CS_URS_2025_02/094103000</t>
  </si>
  <si>
    <t>stěhování nábytku a vnitřního vybavení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</si>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</sst>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1131121" TargetMode="External" /><Relationship Id="rId2" Type="http://schemas.openxmlformats.org/officeDocument/2006/relationships/hyperlink" Target="https://podminky.urs.cz/item/CS_URS_2025_02/611142001" TargetMode="External" /><Relationship Id="rId3" Type="http://schemas.openxmlformats.org/officeDocument/2006/relationships/hyperlink" Target="https://podminky.urs.cz/item/CS_URS_2025_02/611181002" TargetMode="External" /><Relationship Id="rId4" Type="http://schemas.openxmlformats.org/officeDocument/2006/relationships/hyperlink" Target="https://podminky.urs.cz/item/CS_URS_2025_02/613131121" TargetMode="External" /><Relationship Id="rId5" Type="http://schemas.openxmlformats.org/officeDocument/2006/relationships/hyperlink" Target="https://podminky.urs.cz/item/CS_URS_2025_02/613142001" TargetMode="External" /><Relationship Id="rId6" Type="http://schemas.openxmlformats.org/officeDocument/2006/relationships/hyperlink" Target="https://podminky.urs.cz/item/CS_URS_2025_02/613181001" TargetMode="External" /><Relationship Id="rId7" Type="http://schemas.openxmlformats.org/officeDocument/2006/relationships/hyperlink" Target="https://podminky.urs.cz/item/CS_URS_2025_02/619991015" TargetMode="External" /><Relationship Id="rId8" Type="http://schemas.openxmlformats.org/officeDocument/2006/relationships/hyperlink" Target="https://podminky.urs.cz/item/CS_URS_2025_02/631312141" TargetMode="External" /><Relationship Id="rId9" Type="http://schemas.openxmlformats.org/officeDocument/2006/relationships/hyperlink" Target="https://podminky.urs.cz/item/CS_URS_2025_02/949101112" TargetMode="External" /><Relationship Id="rId10" Type="http://schemas.openxmlformats.org/officeDocument/2006/relationships/hyperlink" Target="https://podminky.urs.cz/item/CS_URS_2025_02/952901111" TargetMode="External" /><Relationship Id="rId11" Type="http://schemas.openxmlformats.org/officeDocument/2006/relationships/hyperlink" Target="https://podminky.urs.cz/item/CS_URS_2025_02/962031013" TargetMode="External" /><Relationship Id="rId12" Type="http://schemas.openxmlformats.org/officeDocument/2006/relationships/hyperlink" Target="https://podminky.urs.cz/item/CS_URS_2025_02/977211121" TargetMode="External" /><Relationship Id="rId13" Type="http://schemas.openxmlformats.org/officeDocument/2006/relationships/hyperlink" Target="https://podminky.urs.cz/item/CS_URS_2025_02/978035117" TargetMode="External" /><Relationship Id="rId14" Type="http://schemas.openxmlformats.org/officeDocument/2006/relationships/hyperlink" Target="https://podminky.urs.cz/item/CS_URS_2025_02/997013211" TargetMode="External" /><Relationship Id="rId15" Type="http://schemas.openxmlformats.org/officeDocument/2006/relationships/hyperlink" Target="https://podminky.urs.cz/item/CS_URS_2025_02/997013501" TargetMode="External" /><Relationship Id="rId16" Type="http://schemas.openxmlformats.org/officeDocument/2006/relationships/hyperlink" Target="https://podminky.urs.cz/item/CS_URS_2025_02/997013509" TargetMode="External" /><Relationship Id="rId17" Type="http://schemas.openxmlformats.org/officeDocument/2006/relationships/hyperlink" Target="https://podminky.urs.cz/item/CS_URS_2025_02/997013635" TargetMode="External" /><Relationship Id="rId18" Type="http://schemas.openxmlformats.org/officeDocument/2006/relationships/hyperlink" Target="https://podminky.urs.cz/item/CS_URS_2025_02/997221612" TargetMode="External" /><Relationship Id="rId19" Type="http://schemas.openxmlformats.org/officeDocument/2006/relationships/hyperlink" Target="https://podminky.urs.cz/item/CS_URS_2025_02/998018001" TargetMode="External" /><Relationship Id="rId20" Type="http://schemas.openxmlformats.org/officeDocument/2006/relationships/hyperlink" Target="https://podminky.urs.cz/item/CS_URS_2025_02/763111362" TargetMode="External" /><Relationship Id="rId21" Type="http://schemas.openxmlformats.org/officeDocument/2006/relationships/hyperlink" Target="https://podminky.urs.cz/item/CS_URS_2025_02/763111717" TargetMode="External" /><Relationship Id="rId22" Type="http://schemas.openxmlformats.org/officeDocument/2006/relationships/hyperlink" Target="https://podminky.urs.cz/item/CS_URS_2025_02/763111723" TargetMode="External" /><Relationship Id="rId23" Type="http://schemas.openxmlformats.org/officeDocument/2006/relationships/hyperlink" Target="https://podminky.urs.cz/item/CS_URS_2025_02/763111811" TargetMode="External" /><Relationship Id="rId24" Type="http://schemas.openxmlformats.org/officeDocument/2006/relationships/hyperlink" Target="https://podminky.urs.cz/item/CS_URS_2025_02/763121212" TargetMode="External" /><Relationship Id="rId25" Type="http://schemas.openxmlformats.org/officeDocument/2006/relationships/hyperlink" Target="https://podminky.urs.cz/item/CS_URS_2025_02/763121714" TargetMode="External" /><Relationship Id="rId26" Type="http://schemas.openxmlformats.org/officeDocument/2006/relationships/hyperlink" Target="https://podminky.urs.cz/item/CS_URS_2025_02/763182313" TargetMode="External" /><Relationship Id="rId27" Type="http://schemas.openxmlformats.org/officeDocument/2006/relationships/hyperlink" Target="https://podminky.urs.cz/item/CS_URS_2025_02/763431001" TargetMode="External" /><Relationship Id="rId28" Type="http://schemas.openxmlformats.org/officeDocument/2006/relationships/hyperlink" Target="https://podminky.urs.cz/item/CS_URS_2025_02/763431201" TargetMode="External" /><Relationship Id="rId29" Type="http://schemas.openxmlformats.org/officeDocument/2006/relationships/hyperlink" Target="https://podminky.urs.cz/item/CS_URS_2025_02/998763511" TargetMode="External" /><Relationship Id="rId30" Type="http://schemas.openxmlformats.org/officeDocument/2006/relationships/hyperlink" Target="https://podminky.urs.cz/item/CS_URS_2025_02/776111117" TargetMode="External" /><Relationship Id="rId31" Type="http://schemas.openxmlformats.org/officeDocument/2006/relationships/hyperlink" Target="https://podminky.urs.cz/item/CS_URS_2025_02/776111311" TargetMode="External" /><Relationship Id="rId32" Type="http://schemas.openxmlformats.org/officeDocument/2006/relationships/hyperlink" Target="https://podminky.urs.cz/item/CS_URS_2025_02/776121321" TargetMode="External" /><Relationship Id="rId33" Type="http://schemas.openxmlformats.org/officeDocument/2006/relationships/hyperlink" Target="https://podminky.urs.cz/item/CS_URS_2025_02/776141124" TargetMode="External" /><Relationship Id="rId34" Type="http://schemas.openxmlformats.org/officeDocument/2006/relationships/hyperlink" Target="https://podminky.urs.cz/item/CS_URS_2025_02/776201812" TargetMode="External" /><Relationship Id="rId35" Type="http://schemas.openxmlformats.org/officeDocument/2006/relationships/hyperlink" Target="https://podminky.urs.cz/item/CS_URS_2025_02/776221111" TargetMode="External" /><Relationship Id="rId36" Type="http://schemas.openxmlformats.org/officeDocument/2006/relationships/hyperlink" Target="https://podminky.urs.cz/item/CS_URS_2025_02/776223111" TargetMode="External" /><Relationship Id="rId37" Type="http://schemas.openxmlformats.org/officeDocument/2006/relationships/hyperlink" Target="https://podminky.urs.cz/item/CS_URS_2025_02/776410811" TargetMode="External" /><Relationship Id="rId38" Type="http://schemas.openxmlformats.org/officeDocument/2006/relationships/hyperlink" Target="https://podminky.urs.cz/item/CS_URS_2025_02/776421111" TargetMode="External" /><Relationship Id="rId39" Type="http://schemas.openxmlformats.org/officeDocument/2006/relationships/hyperlink" Target="https://podminky.urs.cz/item/CS_URS_2025_02/776991121" TargetMode="External" /><Relationship Id="rId40" Type="http://schemas.openxmlformats.org/officeDocument/2006/relationships/hyperlink" Target="https://podminky.urs.cz/item/CS_URS_2025_02/776991821" TargetMode="External" /><Relationship Id="rId41" Type="http://schemas.openxmlformats.org/officeDocument/2006/relationships/hyperlink" Target="https://podminky.urs.cz/item/CS_URS_2025_02/998776311" TargetMode="External" /><Relationship Id="rId42" Type="http://schemas.openxmlformats.org/officeDocument/2006/relationships/hyperlink" Target="https://podminky.urs.cz/item/CS_URS_2025_02/781471810" TargetMode="External" /><Relationship Id="rId43" Type="http://schemas.openxmlformats.org/officeDocument/2006/relationships/hyperlink" Target="https://podminky.urs.cz/item/CS_URS_2025_02/998781311" TargetMode="External" /><Relationship Id="rId44" Type="http://schemas.openxmlformats.org/officeDocument/2006/relationships/hyperlink" Target="https://podminky.urs.cz/item/CS_URS_2025_02/783601713" TargetMode="External" /><Relationship Id="rId45" Type="http://schemas.openxmlformats.org/officeDocument/2006/relationships/hyperlink" Target="https://podminky.urs.cz/item/CS_URS_2025_02/783617615" TargetMode="External" /><Relationship Id="rId46" Type="http://schemas.openxmlformats.org/officeDocument/2006/relationships/hyperlink" Target="https://podminky.urs.cz/item/CS_URS_2025_02/784111021" TargetMode="External" /><Relationship Id="rId47" Type="http://schemas.openxmlformats.org/officeDocument/2006/relationships/hyperlink" Target="https://podminky.urs.cz/item/CS_URS_2025_02/784161001" TargetMode="External" /><Relationship Id="rId48" Type="http://schemas.openxmlformats.org/officeDocument/2006/relationships/hyperlink" Target="https://podminky.urs.cz/item/CS_URS_2025_02/784171101" TargetMode="External" /><Relationship Id="rId49" Type="http://schemas.openxmlformats.org/officeDocument/2006/relationships/hyperlink" Target="https://podminky.urs.cz/item/CS_URS_2025_02/784171111" TargetMode="External" /><Relationship Id="rId50" Type="http://schemas.openxmlformats.org/officeDocument/2006/relationships/hyperlink" Target="https://podminky.urs.cz/item/CS_URS_2025_02/784181121" TargetMode="External" /><Relationship Id="rId51" Type="http://schemas.openxmlformats.org/officeDocument/2006/relationships/hyperlink" Target="https://podminky.urs.cz/item/CS_URS_2025_02/784211111" TargetMode="External" /><Relationship Id="rId5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69031111" TargetMode="External" /><Relationship Id="rId2" Type="http://schemas.openxmlformats.org/officeDocument/2006/relationships/hyperlink" Target="https://podminky.urs.cz/item/CS_URS_2025_02/969041111" TargetMode="External" /><Relationship Id="rId3" Type="http://schemas.openxmlformats.org/officeDocument/2006/relationships/hyperlink" Target="https://podminky.urs.cz/item/CS_URS_2025_02/997013211" TargetMode="External" /><Relationship Id="rId4" Type="http://schemas.openxmlformats.org/officeDocument/2006/relationships/hyperlink" Target="https://podminky.urs.cz/item/CS_URS_2025_02/997013501" TargetMode="External" /><Relationship Id="rId5" Type="http://schemas.openxmlformats.org/officeDocument/2006/relationships/hyperlink" Target="https://podminky.urs.cz/item/CS_URS_2025_02/997013509" TargetMode="External" /><Relationship Id="rId6" Type="http://schemas.openxmlformats.org/officeDocument/2006/relationships/hyperlink" Target="https://podminky.urs.cz/item/CS_URS_2025_02/997013635" TargetMode="External" /><Relationship Id="rId7" Type="http://schemas.openxmlformats.org/officeDocument/2006/relationships/hyperlink" Target="https://podminky.urs.cz/item/CS_URS_2025_02/997221612" TargetMode="External" /><Relationship Id="rId8" Type="http://schemas.openxmlformats.org/officeDocument/2006/relationships/hyperlink" Target="https://podminky.urs.cz/item/CS_URS_2025_02/998721311" TargetMode="External" /><Relationship Id="rId9" Type="http://schemas.openxmlformats.org/officeDocument/2006/relationships/hyperlink" Target="https://podminky.urs.cz/item/CS_URS_2025_02/722130901" TargetMode="External" /><Relationship Id="rId10" Type="http://schemas.openxmlformats.org/officeDocument/2006/relationships/hyperlink" Target="https://podminky.urs.cz/item/CS_URS_2025_02/722190901" TargetMode="External" /><Relationship Id="rId11" Type="http://schemas.openxmlformats.org/officeDocument/2006/relationships/hyperlink" Target="https://podminky.urs.cz/item/CS_URS_2025_02/998722311" TargetMode="External" /><Relationship Id="rId12" Type="http://schemas.openxmlformats.org/officeDocument/2006/relationships/hyperlink" Target="https://podminky.urs.cz/item/CS_URS_2025_02/725210821" TargetMode="External" /><Relationship Id="rId13" Type="http://schemas.openxmlformats.org/officeDocument/2006/relationships/hyperlink" Target="https://podminky.urs.cz/item/CS_URS_2025_02/725820801" TargetMode="External" /><Relationship Id="rId14" Type="http://schemas.openxmlformats.org/officeDocument/2006/relationships/hyperlink" Target="https://podminky.urs.cz/item/CS_URS_2025_02/725850800" TargetMode="External" /><Relationship Id="rId15" Type="http://schemas.openxmlformats.org/officeDocument/2006/relationships/hyperlink" Target="https://podminky.urs.cz/item/CS_URS_2025_02/725860811" TargetMode="External" /><Relationship Id="rId16" Type="http://schemas.openxmlformats.org/officeDocument/2006/relationships/hyperlink" Target="https://podminky.urs.cz/item/CS_URS_2025_02/998725311" TargetMode="External" /><Relationship Id="rId1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211" TargetMode="External" /><Relationship Id="rId2" Type="http://schemas.openxmlformats.org/officeDocument/2006/relationships/hyperlink" Target="https://podminky.urs.cz/item/CS_URS_2025_02/997013501" TargetMode="External" /><Relationship Id="rId3" Type="http://schemas.openxmlformats.org/officeDocument/2006/relationships/hyperlink" Target="https://podminky.urs.cz/item/CS_URS_2025_02/997013509" TargetMode="External" /><Relationship Id="rId4" Type="http://schemas.openxmlformats.org/officeDocument/2006/relationships/hyperlink" Target="https://podminky.urs.cz/item/CS_URS_2025_02/997013635" TargetMode="External" /><Relationship Id="rId5" Type="http://schemas.openxmlformats.org/officeDocument/2006/relationships/hyperlink" Target="https://podminky.urs.cz/item/CS_URS_2025_02/733890101" TargetMode="External" /><Relationship Id="rId6" Type="http://schemas.openxmlformats.org/officeDocument/2006/relationships/hyperlink" Target="https://podminky.urs.cz/item/CS_URS_2025_02/998733311" TargetMode="External" /><Relationship Id="rId7" Type="http://schemas.openxmlformats.org/officeDocument/2006/relationships/hyperlink" Target="https://podminky.urs.cz/item/CS_URS_2025_02/734200812" TargetMode="External" /><Relationship Id="rId8" Type="http://schemas.openxmlformats.org/officeDocument/2006/relationships/hyperlink" Target="https://podminky.urs.cz/item/CS_URS_2025_02/734200821" TargetMode="External" /><Relationship Id="rId9" Type="http://schemas.openxmlformats.org/officeDocument/2006/relationships/hyperlink" Target="https://podminky.urs.cz/item/CS_URS_2025_02/734221552" TargetMode="External" /><Relationship Id="rId10" Type="http://schemas.openxmlformats.org/officeDocument/2006/relationships/hyperlink" Target="https://podminky.urs.cz/item/CS_URS_2025_02/734221681" TargetMode="External" /><Relationship Id="rId11" Type="http://schemas.openxmlformats.org/officeDocument/2006/relationships/hyperlink" Target="https://podminky.urs.cz/item/CS_URS_2025_02/734261712" TargetMode="External" /><Relationship Id="rId12" Type="http://schemas.openxmlformats.org/officeDocument/2006/relationships/hyperlink" Target="https://podminky.urs.cz/item/CS_URS_2025_02/734290911" TargetMode="External" /><Relationship Id="rId13" Type="http://schemas.openxmlformats.org/officeDocument/2006/relationships/hyperlink" Target="https://podminky.urs.cz/item/CS_URS_2025_02/998734311" TargetMode="External" /><Relationship Id="rId14" Type="http://schemas.openxmlformats.org/officeDocument/2006/relationships/hyperlink" Target="https://podminky.urs.cz/item/CS_URS_2025_02/735000912" TargetMode="External" /><Relationship Id="rId15" Type="http://schemas.openxmlformats.org/officeDocument/2006/relationships/hyperlink" Target="https://podminky.urs.cz/item/CS_URS_2025_02/735151682" TargetMode="External" /><Relationship Id="rId16" Type="http://schemas.openxmlformats.org/officeDocument/2006/relationships/hyperlink" Target="https://podminky.urs.cz/item/CS_URS_2025_02/735151831" TargetMode="External" /><Relationship Id="rId17" Type="http://schemas.openxmlformats.org/officeDocument/2006/relationships/hyperlink" Target="https://podminky.urs.cz/item/CS_URS_2025_02/735191901" TargetMode="External" /><Relationship Id="rId18" Type="http://schemas.openxmlformats.org/officeDocument/2006/relationships/hyperlink" Target="https://podminky.urs.cz/item/CS_URS_2025_02/735191905" TargetMode="External" /><Relationship Id="rId19" Type="http://schemas.openxmlformats.org/officeDocument/2006/relationships/hyperlink" Target="https://podminky.urs.cz/item/CS_URS_2025_02/735191910" TargetMode="External" /><Relationship Id="rId20" Type="http://schemas.openxmlformats.org/officeDocument/2006/relationships/hyperlink" Target="https://podminky.urs.cz/item/CS_URS_2025_02/735291800" TargetMode="External" /><Relationship Id="rId21" Type="http://schemas.openxmlformats.org/officeDocument/2006/relationships/hyperlink" Target="https://podminky.urs.cz/item/CS_URS_2025_02/735494811" TargetMode="External" /><Relationship Id="rId22" Type="http://schemas.openxmlformats.org/officeDocument/2006/relationships/hyperlink" Target="https://podminky.urs.cz/item/CS_URS_2025_02/998735311" TargetMode="External" /><Relationship Id="rId23" Type="http://schemas.openxmlformats.org/officeDocument/2006/relationships/hyperlink" Target="https://podminky.urs.cz/item/CS_URS_2025_02/767995102" TargetMode="External" /><Relationship Id="rId24" Type="http://schemas.openxmlformats.org/officeDocument/2006/relationships/hyperlink" Target="https://podminky.urs.cz/item/CS_URS_2025_02/998767312" TargetMode="External" /><Relationship Id="rId25" Type="http://schemas.openxmlformats.org/officeDocument/2006/relationships/hyperlink" Target="https://podminky.urs.cz/item/CS_URS_2025_02/HZS2221" TargetMode="External" /><Relationship Id="rId2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211" TargetMode="External" /><Relationship Id="rId2" Type="http://schemas.openxmlformats.org/officeDocument/2006/relationships/hyperlink" Target="https://podminky.urs.cz/item/CS_URS_2025_02/997013501" TargetMode="External" /><Relationship Id="rId3" Type="http://schemas.openxmlformats.org/officeDocument/2006/relationships/hyperlink" Target="https://podminky.urs.cz/item/CS_URS_2025_02/997013509" TargetMode="External" /><Relationship Id="rId4" Type="http://schemas.openxmlformats.org/officeDocument/2006/relationships/hyperlink" Target="https://podminky.urs.cz/item/CS_URS_2025_02/997013635" TargetMode="External" /><Relationship Id="rId5" Type="http://schemas.openxmlformats.org/officeDocument/2006/relationships/hyperlink" Target="https://podminky.urs.cz/item/CS_URS_2025_02/997221612" TargetMode="External" /><Relationship Id="rId6" Type="http://schemas.openxmlformats.org/officeDocument/2006/relationships/hyperlink" Target="https://podminky.urs.cz/item/CS_URS_2025_02/741110062" TargetMode="External" /><Relationship Id="rId7" Type="http://schemas.openxmlformats.org/officeDocument/2006/relationships/hyperlink" Target="https://podminky.urs.cz/item/CS_URS_2025_02/741112061" TargetMode="External" /><Relationship Id="rId8" Type="http://schemas.openxmlformats.org/officeDocument/2006/relationships/hyperlink" Target="https://podminky.urs.cz/item/CS_URS_2025_02/741122015" TargetMode="External" /><Relationship Id="rId9" Type="http://schemas.openxmlformats.org/officeDocument/2006/relationships/hyperlink" Target="https://podminky.urs.cz/item/CS_URS_2025_02/741122016" TargetMode="External" /><Relationship Id="rId10" Type="http://schemas.openxmlformats.org/officeDocument/2006/relationships/hyperlink" Target="https://podminky.urs.cz/item/CS_URS_2025_02/741122122" TargetMode="External" /><Relationship Id="rId11" Type="http://schemas.openxmlformats.org/officeDocument/2006/relationships/hyperlink" Target="https://podminky.urs.cz/item/CS_URS_2025_02/741122211" TargetMode="External" /><Relationship Id="rId12" Type="http://schemas.openxmlformats.org/officeDocument/2006/relationships/hyperlink" Target="https://podminky.urs.cz/item/CS_URS_2025_02/741130004" TargetMode="External" /><Relationship Id="rId13" Type="http://schemas.openxmlformats.org/officeDocument/2006/relationships/hyperlink" Target="https://podminky.urs.cz/item/CS_URS_2025_02/741310231" TargetMode="External" /><Relationship Id="rId14" Type="http://schemas.openxmlformats.org/officeDocument/2006/relationships/hyperlink" Target="https://podminky.urs.cz/item/CS_URS_2025_02/741313041" TargetMode="External" /><Relationship Id="rId15" Type="http://schemas.openxmlformats.org/officeDocument/2006/relationships/hyperlink" Target="https://podminky.urs.cz/item/CS_URS_2025_02/741313043" TargetMode="External" /><Relationship Id="rId16" Type="http://schemas.openxmlformats.org/officeDocument/2006/relationships/hyperlink" Target="https://podminky.urs.cz/item/CS_URS_2025_02/741372112" TargetMode="External" /><Relationship Id="rId17" Type="http://schemas.openxmlformats.org/officeDocument/2006/relationships/hyperlink" Target="https://podminky.urs.cz/item/CS_URS_2025_02/741810002" TargetMode="External" /><Relationship Id="rId18" Type="http://schemas.openxmlformats.org/officeDocument/2006/relationships/hyperlink" Target="https://podminky.urs.cz/item/CS_URS_2025_02/998741311" TargetMode="External" /><Relationship Id="rId19" Type="http://schemas.openxmlformats.org/officeDocument/2006/relationships/hyperlink" Target="https://podminky.urs.cz/item/CS_URS_2025_02/742124002" TargetMode="External" /><Relationship Id="rId20" Type="http://schemas.openxmlformats.org/officeDocument/2006/relationships/hyperlink" Target="https://podminky.urs.cz/item/CS_URS_2025_02/742124005" TargetMode="External" /><Relationship Id="rId21" Type="http://schemas.openxmlformats.org/officeDocument/2006/relationships/hyperlink" Target="https://podminky.urs.cz/item/CS_URS_2025_02/742330045" TargetMode="External" /><Relationship Id="rId22" Type="http://schemas.openxmlformats.org/officeDocument/2006/relationships/hyperlink" Target="https://podminky.urs.cz/item/CS_URS_2025_02/742330051" TargetMode="External" /><Relationship Id="rId23" Type="http://schemas.openxmlformats.org/officeDocument/2006/relationships/hyperlink" Target="https://podminky.urs.cz/item/CS_URS_2025_02/742330052" TargetMode="External" /><Relationship Id="rId24" Type="http://schemas.openxmlformats.org/officeDocument/2006/relationships/hyperlink" Target="https://podminky.urs.cz/item/CS_URS_2025_02/742330101" TargetMode="External" /><Relationship Id="rId25" Type="http://schemas.openxmlformats.org/officeDocument/2006/relationships/hyperlink" Target="https://podminky.urs.cz/item/CS_URS_2025_02/998742312" TargetMode="External" /><Relationship Id="rId26" Type="http://schemas.openxmlformats.org/officeDocument/2006/relationships/hyperlink" Target="https://podminky.urs.cz/item/CS_URS_2025_02/460941221" TargetMode="External" /><Relationship Id="rId27" Type="http://schemas.openxmlformats.org/officeDocument/2006/relationships/hyperlink" Target="https://podminky.urs.cz/item/CS_URS_2025_02/468094141" TargetMode="External" /><Relationship Id="rId28" Type="http://schemas.openxmlformats.org/officeDocument/2006/relationships/hyperlink" Target="https://podminky.urs.cz/item/CS_URS_2025_02/468111312" TargetMode="External" /><Relationship Id="rId29" Type="http://schemas.openxmlformats.org/officeDocument/2006/relationships/hyperlink" Target="https://podminky.urs.cz/item/CS_URS_2025_02/469981111" TargetMode="External" /><Relationship Id="rId30" Type="http://schemas.openxmlformats.org/officeDocument/2006/relationships/hyperlink" Target="https://podminky.urs.cz/item/CS_URS_2025_02/HZS2232" TargetMode="External" /><Relationship Id="rId31" Type="http://schemas.openxmlformats.org/officeDocument/2006/relationships/hyperlink" Target="https://podminky.urs.cz/item/CS_URS_2025_02/HZS2491" TargetMode="External" /><Relationship Id="rId3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45203000" TargetMode="External" /><Relationship Id="rId3" Type="http://schemas.openxmlformats.org/officeDocument/2006/relationships/hyperlink" Target="https://podminky.urs.cz/item/CS_URS_2025_02/045303000" TargetMode="External" /><Relationship Id="rId4" Type="http://schemas.openxmlformats.org/officeDocument/2006/relationships/hyperlink" Target="https://podminky.urs.cz/item/CS_URS_2025_02/065002000" TargetMode="External" /><Relationship Id="rId5" Type="http://schemas.openxmlformats.org/officeDocument/2006/relationships/hyperlink" Target="https://podminky.urs.cz/item/CS_URS_2025_02/071103000" TargetMode="External" /><Relationship Id="rId6" Type="http://schemas.openxmlformats.org/officeDocument/2006/relationships/hyperlink" Target="https://podminky.urs.cz/item/CS_URS_2025_02/094103000" TargetMode="External" /><Relationship Id="rId7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20250915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Dopravní podnik Karlovy Vary, Sportovní 656/1 - stavební úpravy kanceláří v 2.NP objektu dílen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Sportovní 656/1, Karlovy Vary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15. 9. 2025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Karlovy Vary,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Stavební část'!P90</f>
        <v>0</v>
      </c>
      <c r="AV55" s="122">
        <f>'01 - Stavební část'!J33</f>
        <v>0</v>
      </c>
      <c r="AW55" s="122">
        <f>'01 - Stavební část'!J34</f>
        <v>0</v>
      </c>
      <c r="AX55" s="122">
        <f>'01 - Stavební část'!J35</f>
        <v>0</v>
      </c>
      <c r="AY55" s="122">
        <f>'01 - Stavební část'!J36</f>
        <v>0</v>
      </c>
      <c r="AZ55" s="122">
        <f>'01 - Stavební část'!F33</f>
        <v>0</v>
      </c>
      <c r="BA55" s="122">
        <f>'01 - Stavební část'!F34</f>
        <v>0</v>
      </c>
      <c r="BB55" s="122">
        <f>'01 - Stavební část'!F35</f>
        <v>0</v>
      </c>
      <c r="BC55" s="122">
        <f>'01 - Stavební část'!F36</f>
        <v>0</v>
      </c>
      <c r="BD55" s="124">
        <f>'01 - Stavební část'!F37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Zdravotně technické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'02 - Zdravotně technické ...'!P86</f>
        <v>0</v>
      </c>
      <c r="AV56" s="122">
        <f>'02 - Zdravotně technické ...'!J33</f>
        <v>0</v>
      </c>
      <c r="AW56" s="122">
        <f>'02 - Zdravotně technické ...'!J34</f>
        <v>0</v>
      </c>
      <c r="AX56" s="122">
        <f>'02 - Zdravotně technické ...'!J35</f>
        <v>0</v>
      </c>
      <c r="AY56" s="122">
        <f>'02 - Zdravotně technické ...'!J36</f>
        <v>0</v>
      </c>
      <c r="AZ56" s="122">
        <f>'02 - Zdravotně technické ...'!F33</f>
        <v>0</v>
      </c>
      <c r="BA56" s="122">
        <f>'02 - Zdravotně technické ...'!F34</f>
        <v>0</v>
      </c>
      <c r="BB56" s="122">
        <f>'02 - Zdravotně technické ...'!F35</f>
        <v>0</v>
      </c>
      <c r="BC56" s="122">
        <f>'02 - Zdravotně technické ...'!F36</f>
        <v>0</v>
      </c>
      <c r="BD56" s="124">
        <f>'02 - Zdravotně technické 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Vytápění'!J30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'03 - Vytápění'!P87</f>
        <v>0</v>
      </c>
      <c r="AV57" s="122">
        <f>'03 - Vytápění'!J33</f>
        <v>0</v>
      </c>
      <c r="AW57" s="122">
        <f>'03 - Vytápění'!J34</f>
        <v>0</v>
      </c>
      <c r="AX57" s="122">
        <f>'03 - Vytápění'!J35</f>
        <v>0</v>
      </c>
      <c r="AY57" s="122">
        <f>'03 - Vytápění'!J36</f>
        <v>0</v>
      </c>
      <c r="AZ57" s="122">
        <f>'03 - Vytápění'!F33</f>
        <v>0</v>
      </c>
      <c r="BA57" s="122">
        <f>'03 - Vytápění'!F34</f>
        <v>0</v>
      </c>
      <c r="BB57" s="122">
        <f>'03 - Vytápění'!F35</f>
        <v>0</v>
      </c>
      <c r="BC57" s="122">
        <f>'03 - Vytápění'!F36</f>
        <v>0</v>
      </c>
      <c r="BD57" s="124">
        <f>'03 - Vytápění'!F37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Elektroinstalace'!J30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1">
        <v>0</v>
      </c>
      <c r="AT58" s="122">
        <f>ROUND(SUM(AV58:AW58),2)</f>
        <v>0</v>
      </c>
      <c r="AU58" s="123">
        <f>'04 - Elektroinstalace'!P87</f>
        <v>0</v>
      </c>
      <c r="AV58" s="122">
        <f>'04 - Elektroinstalace'!J33</f>
        <v>0</v>
      </c>
      <c r="AW58" s="122">
        <f>'04 - Elektroinstalace'!J34</f>
        <v>0</v>
      </c>
      <c r="AX58" s="122">
        <f>'04 - Elektroinstalace'!J35</f>
        <v>0</v>
      </c>
      <c r="AY58" s="122">
        <f>'04 - Elektroinstalace'!J36</f>
        <v>0</v>
      </c>
      <c r="AZ58" s="122">
        <f>'04 - Elektroinstalace'!F33</f>
        <v>0</v>
      </c>
      <c r="BA58" s="122">
        <f>'04 - Elektroinstalace'!F34</f>
        <v>0</v>
      </c>
      <c r="BB58" s="122">
        <f>'04 - Elektroinstalace'!F35</f>
        <v>0</v>
      </c>
      <c r="BC58" s="122">
        <f>'04 - Elektroinstalace'!F36</f>
        <v>0</v>
      </c>
      <c r="BD58" s="124">
        <f>'04 - Elektroinstalace'!F37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7" customFormat="1" ht="16.5" customHeight="1">
      <c r="A59" s="113" t="s">
        <v>76</v>
      </c>
      <c r="B59" s="114"/>
      <c r="C59" s="115"/>
      <c r="D59" s="116" t="s">
        <v>92</v>
      </c>
      <c r="E59" s="116"/>
      <c r="F59" s="116"/>
      <c r="G59" s="116"/>
      <c r="H59" s="116"/>
      <c r="I59" s="117"/>
      <c r="J59" s="116" t="s">
        <v>93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Vedlejší a ostatní n...'!J30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79</v>
      </c>
      <c r="AR59" s="120"/>
      <c r="AS59" s="126">
        <v>0</v>
      </c>
      <c r="AT59" s="127">
        <f>ROUND(SUM(AV59:AW59),2)</f>
        <v>0</v>
      </c>
      <c r="AU59" s="128">
        <f>'05 - Vedlejší a ostatní n...'!P85</f>
        <v>0</v>
      </c>
      <c r="AV59" s="127">
        <f>'05 - Vedlejší a ostatní n...'!J33</f>
        <v>0</v>
      </c>
      <c r="AW59" s="127">
        <f>'05 - Vedlejší a ostatní n...'!J34</f>
        <v>0</v>
      </c>
      <c r="AX59" s="127">
        <f>'05 - Vedlejší a ostatní n...'!J35</f>
        <v>0</v>
      </c>
      <c r="AY59" s="127">
        <f>'05 - Vedlejší a ostatní n...'!J36</f>
        <v>0</v>
      </c>
      <c r="AZ59" s="127">
        <f>'05 - Vedlejší a ostatní n...'!F33</f>
        <v>0</v>
      </c>
      <c r="BA59" s="127">
        <f>'05 - Vedlejší a ostatní n...'!F34</f>
        <v>0</v>
      </c>
      <c r="BB59" s="127">
        <f>'05 - Vedlejší a ostatní n...'!F35</f>
        <v>0</v>
      </c>
      <c r="BC59" s="127">
        <f>'05 - Vedlejší a ostatní n...'!F36</f>
        <v>0</v>
      </c>
      <c r="BD59" s="129">
        <f>'05 - Vedlejší a ostatní n...'!F37</f>
        <v>0</v>
      </c>
      <c r="BE59" s="7"/>
      <c r="BT59" s="125" t="s">
        <v>80</v>
      </c>
      <c r="BV59" s="125" t="s">
        <v>74</v>
      </c>
      <c r="BW59" s="125" t="s">
        <v>94</v>
      </c>
      <c r="BX59" s="125" t="s">
        <v>5</v>
      </c>
      <c r="CL59" s="125" t="s">
        <v>19</v>
      </c>
      <c r="CM59" s="125" t="s">
        <v>82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kG/3CuyqY6HF42E+PJXyovH3hfXnQoCT9myWv8BSV0CSA/SjUf26Z0NftwhU/U0sIiDL+PxZghuClenlcsO1+A==" hashValue="MLx4BwfAGFEWITHG/qzmJziITD1uLbZnZsuc8K0bbaF+IFCn80YWMaIrhdDPZuZyd1v0faAs3kEgEj9g8rBmn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část'!C2" display="/"/>
    <hyperlink ref="A56" location="'02 - Zdravotně technické ...'!C2" display="/"/>
    <hyperlink ref="A57" location="'03 - Vytápění'!C2" display="/"/>
    <hyperlink ref="A58" location="'04 - Elektroinstalace'!C2" display="/"/>
    <hyperlink ref="A59" location="'05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2.NP objektu dílen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ROUND((SUM(BE90:BE364)),  2)</f>
        <v>0</v>
      </c>
      <c r="G33" s="40"/>
      <c r="H33" s="40"/>
      <c r="I33" s="150">
        <v>0.20999999999999999</v>
      </c>
      <c r="J33" s="149">
        <f>ROUND(((SUM(BE90:BE364))*I33),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ROUND((SUM(BF90:BF364)),  2)</f>
        <v>0</v>
      </c>
      <c r="G34" s="40"/>
      <c r="H34" s="40"/>
      <c r="I34" s="150">
        <v>0.12</v>
      </c>
      <c r="J34" s="149">
        <f>ROUND(((SUM(BF90:BF364))*I34),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ROUND((SUM(BG90:BG364)),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ROUND((SUM(BH90:BH364)),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ROUND((SUM(BI90:BI364)),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2.NP objektu dílen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103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J141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</v>
      </c>
      <c r="E63" s="176"/>
      <c r="F63" s="176"/>
      <c r="G63" s="176"/>
      <c r="H63" s="176"/>
      <c r="I63" s="176"/>
      <c r="J63" s="177">
        <f>J165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106</v>
      </c>
      <c r="E64" s="176"/>
      <c r="F64" s="176"/>
      <c r="G64" s="176"/>
      <c r="H64" s="176"/>
      <c r="I64" s="176"/>
      <c r="J64" s="177">
        <f>J182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107</v>
      </c>
      <c r="E65" s="170"/>
      <c r="F65" s="170"/>
      <c r="G65" s="170"/>
      <c r="H65" s="170"/>
      <c r="I65" s="170"/>
      <c r="J65" s="171">
        <f>J186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108</v>
      </c>
      <c r="E66" s="176"/>
      <c r="F66" s="176"/>
      <c r="G66" s="176"/>
      <c r="H66" s="176"/>
      <c r="I66" s="176"/>
      <c r="J66" s="177">
        <f>J187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109</v>
      </c>
      <c r="E67" s="176"/>
      <c r="F67" s="176"/>
      <c r="G67" s="176"/>
      <c r="H67" s="176"/>
      <c r="I67" s="176"/>
      <c r="J67" s="177">
        <f>J244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110</v>
      </c>
      <c r="E68" s="176"/>
      <c r="F68" s="176"/>
      <c r="G68" s="176"/>
      <c r="H68" s="176"/>
      <c r="I68" s="176"/>
      <c r="J68" s="177">
        <f>J311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111</v>
      </c>
      <c r="E69" s="176"/>
      <c r="F69" s="176"/>
      <c r="G69" s="176"/>
      <c r="H69" s="176"/>
      <c r="I69" s="176"/>
      <c r="J69" s="177">
        <f>J320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112</v>
      </c>
      <c r="E70" s="176"/>
      <c r="F70" s="176"/>
      <c r="G70" s="176"/>
      <c r="H70" s="176"/>
      <c r="I70" s="176"/>
      <c r="J70" s="177">
        <f>J327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Dopravní podnik Karlovy Vary, Sportovní 656/1 - stavební úpravy kanceláří v 2.NP objektu dílen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01 - Stavební část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Sportovní 656/1, Karlovy Vary</v>
      </c>
      <c r="G84" s="42"/>
      <c r="H84" s="42"/>
      <c r="I84" s="34" t="s">
        <v>23</v>
      </c>
      <c r="J84" s="74" t="str">
        <f>IF(J12="","",J12)</f>
        <v>15. 9. 2025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Dopravní podnik Karlovy Vary, a.s.</v>
      </c>
      <c r="G86" s="42"/>
      <c r="H86" s="42"/>
      <c r="I86" s="34" t="s">
        <v>31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Bc. Martin Frous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114</v>
      </c>
      <c r="D89" s="182" t="s">
        <v>57</v>
      </c>
      <c r="E89" s="182" t="s">
        <v>53</v>
      </c>
      <c r="F89" s="182" t="s">
        <v>54</v>
      </c>
      <c r="G89" s="182" t="s">
        <v>115</v>
      </c>
      <c r="H89" s="182" t="s">
        <v>116</v>
      </c>
      <c r="I89" s="182" t="s">
        <v>117</v>
      </c>
      <c r="J89" s="182" t="s">
        <v>100</v>
      </c>
      <c r="K89" s="183" t="s">
        <v>118</v>
      </c>
      <c r="L89" s="184"/>
      <c r="M89" s="94" t="s">
        <v>19</v>
      </c>
      <c r="N89" s="95" t="s">
        <v>42</v>
      </c>
      <c r="O89" s="95" t="s">
        <v>119</v>
      </c>
      <c r="P89" s="95" t="s">
        <v>120</v>
      </c>
      <c r="Q89" s="95" t="s">
        <v>121</v>
      </c>
      <c r="R89" s="95" t="s">
        <v>122</v>
      </c>
      <c r="S89" s="95" t="s">
        <v>123</v>
      </c>
      <c r="T89" s="96" t="s">
        <v>124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125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P91+P186</f>
        <v>0</v>
      </c>
      <c r="Q90" s="98"/>
      <c r="R90" s="187">
        <f>R91+R186</f>
        <v>2.3773324200000001</v>
      </c>
      <c r="S90" s="98"/>
      <c r="T90" s="188">
        <f>T91+T186</f>
        <v>2.7093031600000002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101</v>
      </c>
      <c r="BK90" s="189">
        <f>BK91+BK186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126</v>
      </c>
      <c r="F91" s="193" t="s">
        <v>127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P92+P141+P165+P182</f>
        <v>0</v>
      </c>
      <c r="Q91" s="198"/>
      <c r="R91" s="199">
        <f>R92+R141+R165+R182</f>
        <v>0.26246628999999999</v>
      </c>
      <c r="S91" s="198"/>
      <c r="T91" s="200">
        <f>T92+T141+T165+T182</f>
        <v>1.9669288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128</v>
      </c>
      <c r="BK91" s="203">
        <f>BK92+BK141+BK165+BK182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129</v>
      </c>
      <c r="F92" s="204" t="s">
        <v>130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SUM(P93:P140)</f>
        <v>0</v>
      </c>
      <c r="Q92" s="198"/>
      <c r="R92" s="199">
        <f>SUM(R93:R140)</f>
        <v>0.26042629</v>
      </c>
      <c r="S92" s="198"/>
      <c r="T92" s="200">
        <f>SUM(T93:T140)</f>
        <v>0.012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128</v>
      </c>
      <c r="BK92" s="203">
        <f>SUM(BK93:BK140)</f>
        <v>0</v>
      </c>
    </row>
    <row r="93" s="2" customFormat="1" ht="24.15" customHeight="1">
      <c r="A93" s="40"/>
      <c r="B93" s="41"/>
      <c r="C93" s="206" t="s">
        <v>80</v>
      </c>
      <c r="D93" s="206" t="s">
        <v>131</v>
      </c>
      <c r="E93" s="207" t="s">
        <v>132</v>
      </c>
      <c r="F93" s="208" t="s">
        <v>133</v>
      </c>
      <c r="G93" s="209" t="s">
        <v>134</v>
      </c>
      <c r="H93" s="210">
        <v>10.688000000000001</v>
      </c>
      <c r="I93" s="211"/>
      <c r="J93" s="212">
        <f>ROUND(I93*H93,2)</f>
        <v>0</v>
      </c>
      <c r="K93" s="208" t="s">
        <v>135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0.00025999999999999998</v>
      </c>
      <c r="R93" s="215">
        <f>Q93*H93</f>
        <v>0.0027788800000000001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82</v>
      </c>
      <c r="AY93" s="19" t="s">
        <v>128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136</v>
      </c>
      <c r="BM93" s="217" t="s">
        <v>137</v>
      </c>
    </row>
    <row r="94" s="2" customFormat="1">
      <c r="A94" s="40"/>
      <c r="B94" s="41"/>
      <c r="C94" s="42"/>
      <c r="D94" s="219" t="s">
        <v>138</v>
      </c>
      <c r="E94" s="42"/>
      <c r="F94" s="220" t="s">
        <v>139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82</v>
      </c>
    </row>
    <row r="95" s="2" customFormat="1">
      <c r="A95" s="40"/>
      <c r="B95" s="41"/>
      <c r="C95" s="42"/>
      <c r="D95" s="224" t="s">
        <v>140</v>
      </c>
      <c r="E95" s="42"/>
      <c r="F95" s="225" t="s">
        <v>141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82</v>
      </c>
    </row>
    <row r="96" s="13" customFormat="1">
      <c r="A96" s="13"/>
      <c r="B96" s="226"/>
      <c r="C96" s="227"/>
      <c r="D96" s="219" t="s">
        <v>142</v>
      </c>
      <c r="E96" s="228" t="s">
        <v>19</v>
      </c>
      <c r="F96" s="229" t="s">
        <v>143</v>
      </c>
      <c r="G96" s="227"/>
      <c r="H96" s="228" t="s">
        <v>19</v>
      </c>
      <c r="I96" s="230"/>
      <c r="J96" s="227"/>
      <c r="K96" s="227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142</v>
      </c>
      <c r="AU96" s="235" t="s">
        <v>82</v>
      </c>
      <c r="AV96" s="13" t="s">
        <v>80</v>
      </c>
      <c r="AW96" s="13" t="s">
        <v>33</v>
      </c>
      <c r="AX96" s="13" t="s">
        <v>72</v>
      </c>
      <c r="AY96" s="235" t="s">
        <v>128</v>
      </c>
    </row>
    <row r="97" s="14" customFormat="1">
      <c r="A97" s="14"/>
      <c r="B97" s="236"/>
      <c r="C97" s="237"/>
      <c r="D97" s="219" t="s">
        <v>142</v>
      </c>
      <c r="E97" s="238" t="s">
        <v>19</v>
      </c>
      <c r="F97" s="239" t="s">
        <v>144</v>
      </c>
      <c r="G97" s="237"/>
      <c r="H97" s="240">
        <v>5.9850000000000003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142</v>
      </c>
      <c r="AU97" s="246" t="s">
        <v>82</v>
      </c>
      <c r="AV97" s="14" t="s">
        <v>82</v>
      </c>
      <c r="AW97" s="14" t="s">
        <v>33</v>
      </c>
      <c r="AX97" s="14" t="s">
        <v>72</v>
      </c>
      <c r="AY97" s="246" t="s">
        <v>128</v>
      </c>
    </row>
    <row r="98" s="14" customFormat="1">
      <c r="A98" s="14"/>
      <c r="B98" s="236"/>
      <c r="C98" s="237"/>
      <c r="D98" s="219" t="s">
        <v>142</v>
      </c>
      <c r="E98" s="238" t="s">
        <v>19</v>
      </c>
      <c r="F98" s="239" t="s">
        <v>145</v>
      </c>
      <c r="G98" s="237"/>
      <c r="H98" s="240">
        <v>4.7030000000000003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142</v>
      </c>
      <c r="AU98" s="246" t="s">
        <v>82</v>
      </c>
      <c r="AV98" s="14" t="s">
        <v>82</v>
      </c>
      <c r="AW98" s="14" t="s">
        <v>33</v>
      </c>
      <c r="AX98" s="14" t="s">
        <v>72</v>
      </c>
      <c r="AY98" s="246" t="s">
        <v>128</v>
      </c>
    </row>
    <row r="99" s="15" customFormat="1">
      <c r="A99" s="15"/>
      <c r="B99" s="247"/>
      <c r="C99" s="248"/>
      <c r="D99" s="219" t="s">
        <v>142</v>
      </c>
      <c r="E99" s="249" t="s">
        <v>19</v>
      </c>
      <c r="F99" s="250" t="s">
        <v>146</v>
      </c>
      <c r="G99" s="248"/>
      <c r="H99" s="251">
        <v>10.688000000000001</v>
      </c>
      <c r="I99" s="252"/>
      <c r="J99" s="248"/>
      <c r="K99" s="248"/>
      <c r="L99" s="253"/>
      <c r="M99" s="254"/>
      <c r="N99" s="255"/>
      <c r="O99" s="255"/>
      <c r="P99" s="255"/>
      <c r="Q99" s="255"/>
      <c r="R99" s="255"/>
      <c r="S99" s="255"/>
      <c r="T99" s="25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7" t="s">
        <v>142</v>
      </c>
      <c r="AU99" s="257" t="s">
        <v>82</v>
      </c>
      <c r="AV99" s="15" t="s">
        <v>136</v>
      </c>
      <c r="AW99" s="15" t="s">
        <v>33</v>
      </c>
      <c r="AX99" s="15" t="s">
        <v>80</v>
      </c>
      <c r="AY99" s="257" t="s">
        <v>128</v>
      </c>
    </row>
    <row r="100" s="2" customFormat="1" ht="21.75" customHeight="1">
      <c r="A100" s="40"/>
      <c r="B100" s="41"/>
      <c r="C100" s="206" t="s">
        <v>82</v>
      </c>
      <c r="D100" s="206" t="s">
        <v>131</v>
      </c>
      <c r="E100" s="207" t="s">
        <v>147</v>
      </c>
      <c r="F100" s="208" t="s">
        <v>148</v>
      </c>
      <c r="G100" s="209" t="s">
        <v>134</v>
      </c>
      <c r="H100" s="210">
        <v>10.688000000000001</v>
      </c>
      <c r="I100" s="211"/>
      <c r="J100" s="212">
        <f>ROUND(I100*H100,2)</f>
        <v>0</v>
      </c>
      <c r="K100" s="208" t="s">
        <v>135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0.0043800000000000002</v>
      </c>
      <c r="R100" s="215">
        <f>Q100*H100</f>
        <v>0.046813440000000005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136</v>
      </c>
      <c r="AT100" s="217" t="s">
        <v>131</v>
      </c>
      <c r="AU100" s="217" t="s">
        <v>82</v>
      </c>
      <c r="AY100" s="19" t="s">
        <v>128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136</v>
      </c>
      <c r="BM100" s="217" t="s">
        <v>149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150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82</v>
      </c>
    </row>
    <row r="102" s="2" customFormat="1">
      <c r="A102" s="40"/>
      <c r="B102" s="41"/>
      <c r="C102" s="42"/>
      <c r="D102" s="224" t="s">
        <v>140</v>
      </c>
      <c r="E102" s="42"/>
      <c r="F102" s="225" t="s">
        <v>151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140</v>
      </c>
      <c r="AU102" s="19" t="s">
        <v>82</v>
      </c>
    </row>
    <row r="103" s="13" customFormat="1">
      <c r="A103" s="13"/>
      <c r="B103" s="226"/>
      <c r="C103" s="227"/>
      <c r="D103" s="219" t="s">
        <v>142</v>
      </c>
      <c r="E103" s="228" t="s">
        <v>19</v>
      </c>
      <c r="F103" s="229" t="s">
        <v>143</v>
      </c>
      <c r="G103" s="227"/>
      <c r="H103" s="228" t="s">
        <v>19</v>
      </c>
      <c r="I103" s="230"/>
      <c r="J103" s="227"/>
      <c r="K103" s="227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142</v>
      </c>
      <c r="AU103" s="235" t="s">
        <v>82</v>
      </c>
      <c r="AV103" s="13" t="s">
        <v>80</v>
      </c>
      <c r="AW103" s="13" t="s">
        <v>33</v>
      </c>
      <c r="AX103" s="13" t="s">
        <v>72</v>
      </c>
      <c r="AY103" s="235" t="s">
        <v>128</v>
      </c>
    </row>
    <row r="104" s="14" customFormat="1">
      <c r="A104" s="14"/>
      <c r="B104" s="236"/>
      <c r="C104" s="237"/>
      <c r="D104" s="219" t="s">
        <v>142</v>
      </c>
      <c r="E104" s="238" t="s">
        <v>19</v>
      </c>
      <c r="F104" s="239" t="s">
        <v>144</v>
      </c>
      <c r="G104" s="237"/>
      <c r="H104" s="240">
        <v>5.9850000000000003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142</v>
      </c>
      <c r="AU104" s="246" t="s">
        <v>82</v>
      </c>
      <c r="AV104" s="14" t="s">
        <v>82</v>
      </c>
      <c r="AW104" s="14" t="s">
        <v>33</v>
      </c>
      <c r="AX104" s="14" t="s">
        <v>72</v>
      </c>
      <c r="AY104" s="246" t="s">
        <v>128</v>
      </c>
    </row>
    <row r="105" s="14" customFormat="1">
      <c r="A105" s="14"/>
      <c r="B105" s="236"/>
      <c r="C105" s="237"/>
      <c r="D105" s="219" t="s">
        <v>142</v>
      </c>
      <c r="E105" s="238" t="s">
        <v>19</v>
      </c>
      <c r="F105" s="239" t="s">
        <v>145</v>
      </c>
      <c r="G105" s="237"/>
      <c r="H105" s="240">
        <v>4.7030000000000003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142</v>
      </c>
      <c r="AU105" s="246" t="s">
        <v>82</v>
      </c>
      <c r="AV105" s="14" t="s">
        <v>82</v>
      </c>
      <c r="AW105" s="14" t="s">
        <v>33</v>
      </c>
      <c r="AX105" s="14" t="s">
        <v>72</v>
      </c>
      <c r="AY105" s="246" t="s">
        <v>128</v>
      </c>
    </row>
    <row r="106" s="15" customFormat="1">
      <c r="A106" s="15"/>
      <c r="B106" s="247"/>
      <c r="C106" s="248"/>
      <c r="D106" s="219" t="s">
        <v>142</v>
      </c>
      <c r="E106" s="249" t="s">
        <v>19</v>
      </c>
      <c r="F106" s="250" t="s">
        <v>146</v>
      </c>
      <c r="G106" s="248"/>
      <c r="H106" s="251">
        <v>10.688000000000001</v>
      </c>
      <c r="I106" s="252"/>
      <c r="J106" s="248"/>
      <c r="K106" s="248"/>
      <c r="L106" s="253"/>
      <c r="M106" s="254"/>
      <c r="N106" s="255"/>
      <c r="O106" s="255"/>
      <c r="P106" s="255"/>
      <c r="Q106" s="255"/>
      <c r="R106" s="255"/>
      <c r="S106" s="255"/>
      <c r="T106" s="25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7" t="s">
        <v>142</v>
      </c>
      <c r="AU106" s="257" t="s">
        <v>82</v>
      </c>
      <c r="AV106" s="15" t="s">
        <v>136</v>
      </c>
      <c r="AW106" s="15" t="s">
        <v>33</v>
      </c>
      <c r="AX106" s="15" t="s">
        <v>80</v>
      </c>
      <c r="AY106" s="257" t="s">
        <v>128</v>
      </c>
    </row>
    <row r="107" s="2" customFormat="1" ht="21.75" customHeight="1">
      <c r="A107" s="40"/>
      <c r="B107" s="41"/>
      <c r="C107" s="206" t="s">
        <v>152</v>
      </c>
      <c r="D107" s="206" t="s">
        <v>131</v>
      </c>
      <c r="E107" s="207" t="s">
        <v>153</v>
      </c>
      <c r="F107" s="208" t="s">
        <v>154</v>
      </c>
      <c r="G107" s="209" t="s">
        <v>134</v>
      </c>
      <c r="H107" s="210">
        <v>10.688000000000001</v>
      </c>
      <c r="I107" s="211"/>
      <c r="J107" s="212">
        <f>ROUND(I107*H107,2)</f>
        <v>0</v>
      </c>
      <c r="K107" s="208" t="s">
        <v>135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0.0039100000000000003</v>
      </c>
      <c r="R107" s="215">
        <f>Q107*H107</f>
        <v>0.041790080000000007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136</v>
      </c>
      <c r="AT107" s="217" t="s">
        <v>131</v>
      </c>
      <c r="AU107" s="217" t="s">
        <v>82</v>
      </c>
      <c r="AY107" s="19" t="s">
        <v>128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136</v>
      </c>
      <c r="BM107" s="217" t="s">
        <v>155</v>
      </c>
    </row>
    <row r="108" s="2" customFormat="1">
      <c r="A108" s="40"/>
      <c r="B108" s="41"/>
      <c r="C108" s="42"/>
      <c r="D108" s="219" t="s">
        <v>138</v>
      </c>
      <c r="E108" s="42"/>
      <c r="F108" s="220" t="s">
        <v>156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138</v>
      </c>
      <c r="AU108" s="19" t="s">
        <v>82</v>
      </c>
    </row>
    <row r="109" s="2" customFormat="1">
      <c r="A109" s="40"/>
      <c r="B109" s="41"/>
      <c r="C109" s="42"/>
      <c r="D109" s="224" t="s">
        <v>140</v>
      </c>
      <c r="E109" s="42"/>
      <c r="F109" s="225" t="s">
        <v>157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140</v>
      </c>
      <c r="AU109" s="19" t="s">
        <v>82</v>
      </c>
    </row>
    <row r="110" s="13" customFormat="1">
      <c r="A110" s="13"/>
      <c r="B110" s="226"/>
      <c r="C110" s="227"/>
      <c r="D110" s="219" t="s">
        <v>142</v>
      </c>
      <c r="E110" s="228" t="s">
        <v>19</v>
      </c>
      <c r="F110" s="229" t="s">
        <v>143</v>
      </c>
      <c r="G110" s="227"/>
      <c r="H110" s="228" t="s">
        <v>19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142</v>
      </c>
      <c r="AU110" s="235" t="s">
        <v>82</v>
      </c>
      <c r="AV110" s="13" t="s">
        <v>80</v>
      </c>
      <c r="AW110" s="13" t="s">
        <v>33</v>
      </c>
      <c r="AX110" s="13" t="s">
        <v>72</v>
      </c>
      <c r="AY110" s="235" t="s">
        <v>128</v>
      </c>
    </row>
    <row r="111" s="14" customFormat="1">
      <c r="A111" s="14"/>
      <c r="B111" s="236"/>
      <c r="C111" s="237"/>
      <c r="D111" s="219" t="s">
        <v>142</v>
      </c>
      <c r="E111" s="238" t="s">
        <v>19</v>
      </c>
      <c r="F111" s="239" t="s">
        <v>144</v>
      </c>
      <c r="G111" s="237"/>
      <c r="H111" s="240">
        <v>5.9850000000000003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142</v>
      </c>
      <c r="AU111" s="246" t="s">
        <v>82</v>
      </c>
      <c r="AV111" s="14" t="s">
        <v>82</v>
      </c>
      <c r="AW111" s="14" t="s">
        <v>33</v>
      </c>
      <c r="AX111" s="14" t="s">
        <v>72</v>
      </c>
      <c r="AY111" s="246" t="s">
        <v>128</v>
      </c>
    </row>
    <row r="112" s="14" customFormat="1">
      <c r="A112" s="14"/>
      <c r="B112" s="236"/>
      <c r="C112" s="237"/>
      <c r="D112" s="219" t="s">
        <v>142</v>
      </c>
      <c r="E112" s="238" t="s">
        <v>19</v>
      </c>
      <c r="F112" s="239" t="s">
        <v>145</v>
      </c>
      <c r="G112" s="237"/>
      <c r="H112" s="240">
        <v>4.7030000000000003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142</v>
      </c>
      <c r="AU112" s="246" t="s">
        <v>82</v>
      </c>
      <c r="AV112" s="14" t="s">
        <v>82</v>
      </c>
      <c r="AW112" s="14" t="s">
        <v>33</v>
      </c>
      <c r="AX112" s="14" t="s">
        <v>72</v>
      </c>
      <c r="AY112" s="246" t="s">
        <v>128</v>
      </c>
    </row>
    <row r="113" s="15" customFormat="1">
      <c r="A113" s="15"/>
      <c r="B113" s="247"/>
      <c r="C113" s="248"/>
      <c r="D113" s="219" t="s">
        <v>142</v>
      </c>
      <c r="E113" s="249" t="s">
        <v>19</v>
      </c>
      <c r="F113" s="250" t="s">
        <v>146</v>
      </c>
      <c r="G113" s="248"/>
      <c r="H113" s="251">
        <v>10.688000000000001</v>
      </c>
      <c r="I113" s="252"/>
      <c r="J113" s="248"/>
      <c r="K113" s="248"/>
      <c r="L113" s="253"/>
      <c r="M113" s="254"/>
      <c r="N113" s="255"/>
      <c r="O113" s="255"/>
      <c r="P113" s="255"/>
      <c r="Q113" s="255"/>
      <c r="R113" s="255"/>
      <c r="S113" s="255"/>
      <c r="T113" s="25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7" t="s">
        <v>142</v>
      </c>
      <c r="AU113" s="257" t="s">
        <v>82</v>
      </c>
      <c r="AV113" s="15" t="s">
        <v>136</v>
      </c>
      <c r="AW113" s="15" t="s">
        <v>33</v>
      </c>
      <c r="AX113" s="15" t="s">
        <v>80</v>
      </c>
      <c r="AY113" s="257" t="s">
        <v>128</v>
      </c>
    </row>
    <row r="114" s="2" customFormat="1" ht="24.15" customHeight="1">
      <c r="A114" s="40"/>
      <c r="B114" s="41"/>
      <c r="C114" s="206" t="s">
        <v>136</v>
      </c>
      <c r="D114" s="206" t="s">
        <v>131</v>
      </c>
      <c r="E114" s="207" t="s">
        <v>158</v>
      </c>
      <c r="F114" s="208" t="s">
        <v>159</v>
      </c>
      <c r="G114" s="209" t="s">
        <v>134</v>
      </c>
      <c r="H114" s="210">
        <v>3.6000000000000001</v>
      </c>
      <c r="I114" s="211"/>
      <c r="J114" s="212">
        <f>ROUND(I114*H114,2)</f>
        <v>0</v>
      </c>
      <c r="K114" s="208" t="s">
        <v>135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0.00025999999999999998</v>
      </c>
      <c r="R114" s="215">
        <f>Q114*H114</f>
        <v>0.00093599999999999998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136</v>
      </c>
      <c r="AT114" s="217" t="s">
        <v>131</v>
      </c>
      <c r="AU114" s="217" t="s">
        <v>82</v>
      </c>
      <c r="AY114" s="19" t="s">
        <v>128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136</v>
      </c>
      <c r="BM114" s="217" t="s">
        <v>160</v>
      </c>
    </row>
    <row r="115" s="2" customFormat="1">
      <c r="A115" s="40"/>
      <c r="B115" s="41"/>
      <c r="C115" s="42"/>
      <c r="D115" s="219" t="s">
        <v>138</v>
      </c>
      <c r="E115" s="42"/>
      <c r="F115" s="220" t="s">
        <v>161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82</v>
      </c>
    </row>
    <row r="116" s="2" customFormat="1">
      <c r="A116" s="40"/>
      <c r="B116" s="41"/>
      <c r="C116" s="42"/>
      <c r="D116" s="224" t="s">
        <v>140</v>
      </c>
      <c r="E116" s="42"/>
      <c r="F116" s="225" t="s">
        <v>162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140</v>
      </c>
      <c r="AU116" s="19" t="s">
        <v>82</v>
      </c>
    </row>
    <row r="117" s="14" customFormat="1">
      <c r="A117" s="14"/>
      <c r="B117" s="236"/>
      <c r="C117" s="237"/>
      <c r="D117" s="219" t="s">
        <v>142</v>
      </c>
      <c r="E117" s="238" t="s">
        <v>19</v>
      </c>
      <c r="F117" s="239" t="s">
        <v>163</v>
      </c>
      <c r="G117" s="237"/>
      <c r="H117" s="240">
        <v>3.6000000000000001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142</v>
      </c>
      <c r="AU117" s="246" t="s">
        <v>82</v>
      </c>
      <c r="AV117" s="14" t="s">
        <v>82</v>
      </c>
      <c r="AW117" s="14" t="s">
        <v>33</v>
      </c>
      <c r="AX117" s="14" t="s">
        <v>72</v>
      </c>
      <c r="AY117" s="246" t="s">
        <v>128</v>
      </c>
    </row>
    <row r="118" s="15" customFormat="1">
      <c r="A118" s="15"/>
      <c r="B118" s="247"/>
      <c r="C118" s="248"/>
      <c r="D118" s="219" t="s">
        <v>142</v>
      </c>
      <c r="E118" s="249" t="s">
        <v>19</v>
      </c>
      <c r="F118" s="250" t="s">
        <v>146</v>
      </c>
      <c r="G118" s="248"/>
      <c r="H118" s="251">
        <v>3.6000000000000001</v>
      </c>
      <c r="I118" s="252"/>
      <c r="J118" s="248"/>
      <c r="K118" s="248"/>
      <c r="L118" s="253"/>
      <c r="M118" s="254"/>
      <c r="N118" s="255"/>
      <c r="O118" s="255"/>
      <c r="P118" s="255"/>
      <c r="Q118" s="255"/>
      <c r="R118" s="255"/>
      <c r="S118" s="255"/>
      <c r="T118" s="25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7" t="s">
        <v>142</v>
      </c>
      <c r="AU118" s="257" t="s">
        <v>82</v>
      </c>
      <c r="AV118" s="15" t="s">
        <v>136</v>
      </c>
      <c r="AW118" s="15" t="s">
        <v>33</v>
      </c>
      <c r="AX118" s="15" t="s">
        <v>80</v>
      </c>
      <c r="AY118" s="257" t="s">
        <v>128</v>
      </c>
    </row>
    <row r="119" s="2" customFormat="1" ht="24.15" customHeight="1">
      <c r="A119" s="40"/>
      <c r="B119" s="41"/>
      <c r="C119" s="206" t="s">
        <v>164</v>
      </c>
      <c r="D119" s="206" t="s">
        <v>131</v>
      </c>
      <c r="E119" s="207" t="s">
        <v>165</v>
      </c>
      <c r="F119" s="208" t="s">
        <v>166</v>
      </c>
      <c r="G119" s="209" t="s">
        <v>134</v>
      </c>
      <c r="H119" s="210">
        <v>3.6000000000000001</v>
      </c>
      <c r="I119" s="211"/>
      <c r="J119" s="212">
        <f>ROUND(I119*H119,2)</f>
        <v>0</v>
      </c>
      <c r="K119" s="208" t="s">
        <v>135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0.0044099999999999999</v>
      </c>
      <c r="R119" s="215">
        <f>Q119*H119</f>
        <v>0.015876000000000001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136</v>
      </c>
      <c r="AT119" s="217" t="s">
        <v>131</v>
      </c>
      <c r="AU119" s="217" t="s">
        <v>82</v>
      </c>
      <c r="AY119" s="19" t="s">
        <v>128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136</v>
      </c>
      <c r="BM119" s="217" t="s">
        <v>167</v>
      </c>
    </row>
    <row r="120" s="2" customFormat="1">
      <c r="A120" s="40"/>
      <c r="B120" s="41"/>
      <c r="C120" s="42"/>
      <c r="D120" s="219" t="s">
        <v>138</v>
      </c>
      <c r="E120" s="42"/>
      <c r="F120" s="220" t="s">
        <v>168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138</v>
      </c>
      <c r="AU120" s="19" t="s">
        <v>82</v>
      </c>
    </row>
    <row r="121" s="2" customFormat="1">
      <c r="A121" s="40"/>
      <c r="B121" s="41"/>
      <c r="C121" s="42"/>
      <c r="D121" s="224" t="s">
        <v>140</v>
      </c>
      <c r="E121" s="42"/>
      <c r="F121" s="225" t="s">
        <v>169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140</v>
      </c>
      <c r="AU121" s="19" t="s">
        <v>82</v>
      </c>
    </row>
    <row r="122" s="14" customFormat="1">
      <c r="A122" s="14"/>
      <c r="B122" s="236"/>
      <c r="C122" s="237"/>
      <c r="D122" s="219" t="s">
        <v>142</v>
      </c>
      <c r="E122" s="238" t="s">
        <v>19</v>
      </c>
      <c r="F122" s="239" t="s">
        <v>163</v>
      </c>
      <c r="G122" s="237"/>
      <c r="H122" s="240">
        <v>3.6000000000000001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142</v>
      </c>
      <c r="AU122" s="246" t="s">
        <v>82</v>
      </c>
      <c r="AV122" s="14" t="s">
        <v>82</v>
      </c>
      <c r="AW122" s="14" t="s">
        <v>33</v>
      </c>
      <c r="AX122" s="14" t="s">
        <v>72</v>
      </c>
      <c r="AY122" s="246" t="s">
        <v>128</v>
      </c>
    </row>
    <row r="123" s="15" customFormat="1">
      <c r="A123" s="15"/>
      <c r="B123" s="247"/>
      <c r="C123" s="248"/>
      <c r="D123" s="219" t="s">
        <v>142</v>
      </c>
      <c r="E123" s="249" t="s">
        <v>19</v>
      </c>
      <c r="F123" s="250" t="s">
        <v>146</v>
      </c>
      <c r="G123" s="248"/>
      <c r="H123" s="251">
        <v>3.6000000000000001</v>
      </c>
      <c r="I123" s="252"/>
      <c r="J123" s="248"/>
      <c r="K123" s="248"/>
      <c r="L123" s="253"/>
      <c r="M123" s="254"/>
      <c r="N123" s="255"/>
      <c r="O123" s="255"/>
      <c r="P123" s="255"/>
      <c r="Q123" s="255"/>
      <c r="R123" s="255"/>
      <c r="S123" s="255"/>
      <c r="T123" s="25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7" t="s">
        <v>142</v>
      </c>
      <c r="AU123" s="257" t="s">
        <v>82</v>
      </c>
      <c r="AV123" s="15" t="s">
        <v>136</v>
      </c>
      <c r="AW123" s="15" t="s">
        <v>33</v>
      </c>
      <c r="AX123" s="15" t="s">
        <v>80</v>
      </c>
      <c r="AY123" s="257" t="s">
        <v>128</v>
      </c>
    </row>
    <row r="124" s="2" customFormat="1" ht="21.75" customHeight="1">
      <c r="A124" s="40"/>
      <c r="B124" s="41"/>
      <c r="C124" s="206" t="s">
        <v>129</v>
      </c>
      <c r="D124" s="206" t="s">
        <v>131</v>
      </c>
      <c r="E124" s="207" t="s">
        <v>170</v>
      </c>
      <c r="F124" s="208" t="s">
        <v>171</v>
      </c>
      <c r="G124" s="209" t="s">
        <v>134</v>
      </c>
      <c r="H124" s="210">
        <v>3.6000000000000001</v>
      </c>
      <c r="I124" s="211"/>
      <c r="J124" s="212">
        <f>ROUND(I124*H124,2)</f>
        <v>0</v>
      </c>
      <c r="K124" s="208" t="s">
        <v>135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0.0039100000000000003</v>
      </c>
      <c r="R124" s="215">
        <f>Q124*H124</f>
        <v>0.014076000000000002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136</v>
      </c>
      <c r="AT124" s="217" t="s">
        <v>131</v>
      </c>
      <c r="AU124" s="217" t="s">
        <v>82</v>
      </c>
      <c r="AY124" s="19" t="s">
        <v>128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136</v>
      </c>
      <c r="BM124" s="217" t="s">
        <v>172</v>
      </c>
    </row>
    <row r="125" s="2" customFormat="1">
      <c r="A125" s="40"/>
      <c r="B125" s="41"/>
      <c r="C125" s="42"/>
      <c r="D125" s="219" t="s">
        <v>138</v>
      </c>
      <c r="E125" s="42"/>
      <c r="F125" s="220" t="s">
        <v>173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82</v>
      </c>
    </row>
    <row r="126" s="2" customFormat="1">
      <c r="A126" s="40"/>
      <c r="B126" s="41"/>
      <c r="C126" s="42"/>
      <c r="D126" s="224" t="s">
        <v>140</v>
      </c>
      <c r="E126" s="42"/>
      <c r="F126" s="225" t="s">
        <v>174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140</v>
      </c>
      <c r="AU126" s="19" t="s">
        <v>82</v>
      </c>
    </row>
    <row r="127" s="14" customFormat="1">
      <c r="A127" s="14"/>
      <c r="B127" s="236"/>
      <c r="C127" s="237"/>
      <c r="D127" s="219" t="s">
        <v>142</v>
      </c>
      <c r="E127" s="238" t="s">
        <v>19</v>
      </c>
      <c r="F127" s="239" t="s">
        <v>163</v>
      </c>
      <c r="G127" s="237"/>
      <c r="H127" s="240">
        <v>3.6000000000000001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142</v>
      </c>
      <c r="AU127" s="246" t="s">
        <v>82</v>
      </c>
      <c r="AV127" s="14" t="s">
        <v>82</v>
      </c>
      <c r="AW127" s="14" t="s">
        <v>33</v>
      </c>
      <c r="AX127" s="14" t="s">
        <v>72</v>
      </c>
      <c r="AY127" s="246" t="s">
        <v>128</v>
      </c>
    </row>
    <row r="128" s="15" customFormat="1">
      <c r="A128" s="15"/>
      <c r="B128" s="247"/>
      <c r="C128" s="248"/>
      <c r="D128" s="219" t="s">
        <v>142</v>
      </c>
      <c r="E128" s="249" t="s">
        <v>19</v>
      </c>
      <c r="F128" s="250" t="s">
        <v>146</v>
      </c>
      <c r="G128" s="248"/>
      <c r="H128" s="251">
        <v>3.6000000000000001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7" t="s">
        <v>142</v>
      </c>
      <c r="AU128" s="257" t="s">
        <v>82</v>
      </c>
      <c r="AV128" s="15" t="s">
        <v>136</v>
      </c>
      <c r="AW128" s="15" t="s">
        <v>33</v>
      </c>
      <c r="AX128" s="15" t="s">
        <v>80</v>
      </c>
      <c r="AY128" s="257" t="s">
        <v>128</v>
      </c>
    </row>
    <row r="129" s="2" customFormat="1" ht="16.5" customHeight="1">
      <c r="A129" s="40"/>
      <c r="B129" s="41"/>
      <c r="C129" s="206" t="s">
        <v>175</v>
      </c>
      <c r="D129" s="206" t="s">
        <v>131</v>
      </c>
      <c r="E129" s="207" t="s">
        <v>176</v>
      </c>
      <c r="F129" s="208" t="s">
        <v>177</v>
      </c>
      <c r="G129" s="209" t="s">
        <v>134</v>
      </c>
      <c r="H129" s="210">
        <v>50</v>
      </c>
      <c r="I129" s="211"/>
      <c r="J129" s="212">
        <f>ROUND(I129*H129,2)</f>
        <v>0</v>
      </c>
      <c r="K129" s="208" t="s">
        <v>135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0.00024000000000000001</v>
      </c>
      <c r="R129" s="215">
        <f>Q129*H129</f>
        <v>0.012</v>
      </c>
      <c r="S129" s="215">
        <v>0.00024000000000000001</v>
      </c>
      <c r="T129" s="216">
        <f>S129*H129</f>
        <v>0.012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136</v>
      </c>
      <c r="AT129" s="217" t="s">
        <v>131</v>
      </c>
      <c r="AU129" s="217" t="s">
        <v>82</v>
      </c>
      <c r="AY129" s="19" t="s">
        <v>128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136</v>
      </c>
      <c r="BM129" s="217" t="s">
        <v>178</v>
      </c>
    </row>
    <row r="130" s="2" customFormat="1">
      <c r="A130" s="40"/>
      <c r="B130" s="41"/>
      <c r="C130" s="42"/>
      <c r="D130" s="219" t="s">
        <v>138</v>
      </c>
      <c r="E130" s="42"/>
      <c r="F130" s="220" t="s">
        <v>179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138</v>
      </c>
      <c r="AU130" s="19" t="s">
        <v>82</v>
      </c>
    </row>
    <row r="131" s="2" customFormat="1">
      <c r="A131" s="40"/>
      <c r="B131" s="41"/>
      <c r="C131" s="42"/>
      <c r="D131" s="224" t="s">
        <v>140</v>
      </c>
      <c r="E131" s="42"/>
      <c r="F131" s="225" t="s">
        <v>180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140</v>
      </c>
      <c r="AU131" s="19" t="s">
        <v>82</v>
      </c>
    </row>
    <row r="132" s="2" customFormat="1" ht="33" customHeight="1">
      <c r="A132" s="40"/>
      <c r="B132" s="41"/>
      <c r="C132" s="206" t="s">
        <v>181</v>
      </c>
      <c r="D132" s="206" t="s">
        <v>131</v>
      </c>
      <c r="E132" s="207" t="s">
        <v>182</v>
      </c>
      <c r="F132" s="208" t="s">
        <v>183</v>
      </c>
      <c r="G132" s="209" t="s">
        <v>184</v>
      </c>
      <c r="H132" s="210">
        <v>40.799999999999997</v>
      </c>
      <c r="I132" s="211"/>
      <c r="J132" s="212">
        <f>ROUND(I132*H132,2)</f>
        <v>0</v>
      </c>
      <c r="K132" s="208" t="s">
        <v>185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0.00021000000000000001</v>
      </c>
      <c r="R132" s="215">
        <f>Q132*H132</f>
        <v>0.0085679999999999992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136</v>
      </c>
      <c r="AT132" s="217" t="s">
        <v>131</v>
      </c>
      <c r="AU132" s="217" t="s">
        <v>82</v>
      </c>
      <c r="AY132" s="19" t="s">
        <v>128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136</v>
      </c>
      <c r="BM132" s="217" t="s">
        <v>186</v>
      </c>
    </row>
    <row r="133" s="2" customFormat="1">
      <c r="A133" s="40"/>
      <c r="B133" s="41"/>
      <c r="C133" s="42"/>
      <c r="D133" s="219" t="s">
        <v>138</v>
      </c>
      <c r="E133" s="42"/>
      <c r="F133" s="220" t="s">
        <v>187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138</v>
      </c>
      <c r="AU133" s="19" t="s">
        <v>82</v>
      </c>
    </row>
    <row r="134" s="14" customFormat="1">
      <c r="A134" s="14"/>
      <c r="B134" s="236"/>
      <c r="C134" s="237"/>
      <c r="D134" s="219" t="s">
        <v>142</v>
      </c>
      <c r="E134" s="238" t="s">
        <v>19</v>
      </c>
      <c r="F134" s="239" t="s">
        <v>188</v>
      </c>
      <c r="G134" s="237"/>
      <c r="H134" s="240">
        <v>40.799999999999997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142</v>
      </c>
      <c r="AU134" s="246" t="s">
        <v>82</v>
      </c>
      <c r="AV134" s="14" t="s">
        <v>82</v>
      </c>
      <c r="AW134" s="14" t="s">
        <v>33</v>
      </c>
      <c r="AX134" s="14" t="s">
        <v>72</v>
      </c>
      <c r="AY134" s="246" t="s">
        <v>128</v>
      </c>
    </row>
    <row r="135" s="15" customFormat="1">
      <c r="A135" s="15"/>
      <c r="B135" s="247"/>
      <c r="C135" s="248"/>
      <c r="D135" s="219" t="s">
        <v>142</v>
      </c>
      <c r="E135" s="249" t="s">
        <v>19</v>
      </c>
      <c r="F135" s="250" t="s">
        <v>146</v>
      </c>
      <c r="G135" s="248"/>
      <c r="H135" s="251">
        <v>40.799999999999997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7" t="s">
        <v>142</v>
      </c>
      <c r="AU135" s="257" t="s">
        <v>82</v>
      </c>
      <c r="AV135" s="15" t="s">
        <v>136</v>
      </c>
      <c r="AW135" s="15" t="s">
        <v>33</v>
      </c>
      <c r="AX135" s="15" t="s">
        <v>80</v>
      </c>
      <c r="AY135" s="257" t="s">
        <v>128</v>
      </c>
    </row>
    <row r="136" s="2" customFormat="1" ht="24.15" customHeight="1">
      <c r="A136" s="40"/>
      <c r="B136" s="41"/>
      <c r="C136" s="206" t="s">
        <v>189</v>
      </c>
      <c r="D136" s="206" t="s">
        <v>131</v>
      </c>
      <c r="E136" s="207" t="s">
        <v>190</v>
      </c>
      <c r="F136" s="208" t="s">
        <v>191</v>
      </c>
      <c r="G136" s="209" t="s">
        <v>192</v>
      </c>
      <c r="H136" s="210">
        <v>0.047</v>
      </c>
      <c r="I136" s="211"/>
      <c r="J136" s="212">
        <f>ROUND(I136*H136,2)</f>
        <v>0</v>
      </c>
      <c r="K136" s="208" t="s">
        <v>135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2.5018699999999998</v>
      </c>
      <c r="R136" s="215">
        <f>Q136*H136</f>
        <v>0.11758788999999999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136</v>
      </c>
      <c r="AT136" s="217" t="s">
        <v>131</v>
      </c>
      <c r="AU136" s="217" t="s">
        <v>82</v>
      </c>
      <c r="AY136" s="19" t="s">
        <v>128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136</v>
      </c>
      <c r="BM136" s="217" t="s">
        <v>193</v>
      </c>
    </row>
    <row r="137" s="2" customFormat="1">
      <c r="A137" s="40"/>
      <c r="B137" s="41"/>
      <c r="C137" s="42"/>
      <c r="D137" s="219" t="s">
        <v>138</v>
      </c>
      <c r="E137" s="42"/>
      <c r="F137" s="220" t="s">
        <v>194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82</v>
      </c>
    </row>
    <row r="138" s="2" customFormat="1">
      <c r="A138" s="40"/>
      <c r="B138" s="41"/>
      <c r="C138" s="42"/>
      <c r="D138" s="224" t="s">
        <v>140</v>
      </c>
      <c r="E138" s="42"/>
      <c r="F138" s="225" t="s">
        <v>195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140</v>
      </c>
      <c r="AU138" s="19" t="s">
        <v>82</v>
      </c>
    </row>
    <row r="139" s="13" customFormat="1">
      <c r="A139" s="13"/>
      <c r="B139" s="226"/>
      <c r="C139" s="227"/>
      <c r="D139" s="219" t="s">
        <v>142</v>
      </c>
      <c r="E139" s="228" t="s">
        <v>19</v>
      </c>
      <c r="F139" s="229" t="s">
        <v>196</v>
      </c>
      <c r="G139" s="227"/>
      <c r="H139" s="228" t="s">
        <v>19</v>
      </c>
      <c r="I139" s="230"/>
      <c r="J139" s="227"/>
      <c r="K139" s="227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142</v>
      </c>
      <c r="AU139" s="235" t="s">
        <v>82</v>
      </c>
      <c r="AV139" s="13" t="s">
        <v>80</v>
      </c>
      <c r="AW139" s="13" t="s">
        <v>33</v>
      </c>
      <c r="AX139" s="13" t="s">
        <v>72</v>
      </c>
      <c r="AY139" s="235" t="s">
        <v>128</v>
      </c>
    </row>
    <row r="140" s="14" customFormat="1">
      <c r="A140" s="14"/>
      <c r="B140" s="236"/>
      <c r="C140" s="237"/>
      <c r="D140" s="219" t="s">
        <v>142</v>
      </c>
      <c r="E140" s="238" t="s">
        <v>19</v>
      </c>
      <c r="F140" s="239" t="s">
        <v>197</v>
      </c>
      <c r="G140" s="237"/>
      <c r="H140" s="240">
        <v>0.047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142</v>
      </c>
      <c r="AU140" s="246" t="s">
        <v>82</v>
      </c>
      <c r="AV140" s="14" t="s">
        <v>82</v>
      </c>
      <c r="AW140" s="14" t="s">
        <v>33</v>
      </c>
      <c r="AX140" s="14" t="s">
        <v>80</v>
      </c>
      <c r="AY140" s="246" t="s">
        <v>128</v>
      </c>
    </row>
    <row r="141" s="12" customFormat="1" ht="22.8" customHeight="1">
      <c r="A141" s="12"/>
      <c r="B141" s="190"/>
      <c r="C141" s="191"/>
      <c r="D141" s="192" t="s">
        <v>71</v>
      </c>
      <c r="E141" s="204" t="s">
        <v>189</v>
      </c>
      <c r="F141" s="204" t="s">
        <v>198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SUM(P142:P164)</f>
        <v>0</v>
      </c>
      <c r="Q141" s="198"/>
      <c r="R141" s="199">
        <f>SUM(R142:R164)</f>
        <v>0.0020400000000000001</v>
      </c>
      <c r="S141" s="198"/>
      <c r="T141" s="200">
        <f>SUM(T142:T164)</f>
        <v>1.9549288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80</v>
      </c>
      <c r="AT141" s="202" t="s">
        <v>71</v>
      </c>
      <c r="AU141" s="202" t="s">
        <v>80</v>
      </c>
      <c r="AY141" s="201" t="s">
        <v>128</v>
      </c>
      <c r="BK141" s="203">
        <f>SUM(BK142:BK164)</f>
        <v>0</v>
      </c>
    </row>
    <row r="142" s="2" customFormat="1" ht="37.8" customHeight="1">
      <c r="A142" s="40"/>
      <c r="B142" s="41"/>
      <c r="C142" s="206" t="s">
        <v>199</v>
      </c>
      <c r="D142" s="206" t="s">
        <v>131</v>
      </c>
      <c r="E142" s="207" t="s">
        <v>200</v>
      </c>
      <c r="F142" s="208" t="s">
        <v>201</v>
      </c>
      <c r="G142" s="209" t="s">
        <v>134</v>
      </c>
      <c r="H142" s="210">
        <v>45</v>
      </c>
      <c r="I142" s="211"/>
      <c r="J142" s="212">
        <f>ROUND(I142*H142,2)</f>
        <v>0</v>
      </c>
      <c r="K142" s="208" t="s">
        <v>135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136</v>
      </c>
      <c r="AT142" s="217" t="s">
        <v>131</v>
      </c>
      <c r="AU142" s="217" t="s">
        <v>82</v>
      </c>
      <c r="AY142" s="19" t="s">
        <v>128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136</v>
      </c>
      <c r="BM142" s="217" t="s">
        <v>202</v>
      </c>
    </row>
    <row r="143" s="2" customFormat="1">
      <c r="A143" s="40"/>
      <c r="B143" s="41"/>
      <c r="C143" s="42"/>
      <c r="D143" s="219" t="s">
        <v>138</v>
      </c>
      <c r="E143" s="42"/>
      <c r="F143" s="220" t="s">
        <v>203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82</v>
      </c>
    </row>
    <row r="144" s="2" customFormat="1">
      <c r="A144" s="40"/>
      <c r="B144" s="41"/>
      <c r="C144" s="42"/>
      <c r="D144" s="224" t="s">
        <v>140</v>
      </c>
      <c r="E144" s="42"/>
      <c r="F144" s="225" t="s">
        <v>204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140</v>
      </c>
      <c r="AU144" s="19" t="s">
        <v>82</v>
      </c>
    </row>
    <row r="145" s="2" customFormat="1" ht="24.15" customHeight="1">
      <c r="A145" s="40"/>
      <c r="B145" s="41"/>
      <c r="C145" s="206" t="s">
        <v>205</v>
      </c>
      <c r="D145" s="206" t="s">
        <v>131</v>
      </c>
      <c r="E145" s="207" t="s">
        <v>206</v>
      </c>
      <c r="F145" s="208" t="s">
        <v>207</v>
      </c>
      <c r="G145" s="209" t="s">
        <v>134</v>
      </c>
      <c r="H145" s="210">
        <v>45</v>
      </c>
      <c r="I145" s="211"/>
      <c r="J145" s="212">
        <f>ROUND(I145*H145,2)</f>
        <v>0</v>
      </c>
      <c r="K145" s="208" t="s">
        <v>135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4.0000000000000003E-05</v>
      </c>
      <c r="R145" s="215">
        <f>Q145*H145</f>
        <v>0.0018000000000000002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136</v>
      </c>
      <c r="AT145" s="217" t="s">
        <v>131</v>
      </c>
      <c r="AU145" s="217" t="s">
        <v>82</v>
      </c>
      <c r="AY145" s="19" t="s">
        <v>128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136</v>
      </c>
      <c r="BM145" s="217" t="s">
        <v>208</v>
      </c>
    </row>
    <row r="146" s="2" customFormat="1">
      <c r="A146" s="40"/>
      <c r="B146" s="41"/>
      <c r="C146" s="42"/>
      <c r="D146" s="219" t="s">
        <v>138</v>
      </c>
      <c r="E146" s="42"/>
      <c r="F146" s="220" t="s">
        <v>209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138</v>
      </c>
      <c r="AU146" s="19" t="s">
        <v>82</v>
      </c>
    </row>
    <row r="147" s="2" customFormat="1">
      <c r="A147" s="40"/>
      <c r="B147" s="41"/>
      <c r="C147" s="42"/>
      <c r="D147" s="224" t="s">
        <v>140</v>
      </c>
      <c r="E147" s="42"/>
      <c r="F147" s="225" t="s">
        <v>210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140</v>
      </c>
      <c r="AU147" s="19" t="s">
        <v>82</v>
      </c>
    </row>
    <row r="148" s="2" customFormat="1" ht="24.15" customHeight="1">
      <c r="A148" s="40"/>
      <c r="B148" s="41"/>
      <c r="C148" s="206" t="s">
        <v>8</v>
      </c>
      <c r="D148" s="206" t="s">
        <v>131</v>
      </c>
      <c r="E148" s="207" t="s">
        <v>211</v>
      </c>
      <c r="F148" s="208" t="s">
        <v>212</v>
      </c>
      <c r="G148" s="209" t="s">
        <v>134</v>
      </c>
      <c r="H148" s="210">
        <v>9.4499999999999993</v>
      </c>
      <c r="I148" s="211"/>
      <c r="J148" s="212">
        <f>ROUND(I148*H148,2)</f>
        <v>0</v>
      </c>
      <c r="K148" s="208" t="s">
        <v>135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0.188</v>
      </c>
      <c r="T148" s="216">
        <f>S148*H148</f>
        <v>1.7766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136</v>
      </c>
      <c r="AT148" s="217" t="s">
        <v>131</v>
      </c>
      <c r="AU148" s="217" t="s">
        <v>82</v>
      </c>
      <c r="AY148" s="19" t="s">
        <v>128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136</v>
      </c>
      <c r="BM148" s="217" t="s">
        <v>213</v>
      </c>
    </row>
    <row r="149" s="2" customFormat="1">
      <c r="A149" s="40"/>
      <c r="B149" s="41"/>
      <c r="C149" s="42"/>
      <c r="D149" s="219" t="s">
        <v>138</v>
      </c>
      <c r="E149" s="42"/>
      <c r="F149" s="220" t="s">
        <v>214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138</v>
      </c>
      <c r="AU149" s="19" t="s">
        <v>82</v>
      </c>
    </row>
    <row r="150" s="2" customFormat="1">
      <c r="A150" s="40"/>
      <c r="B150" s="41"/>
      <c r="C150" s="42"/>
      <c r="D150" s="224" t="s">
        <v>140</v>
      </c>
      <c r="E150" s="42"/>
      <c r="F150" s="225" t="s">
        <v>215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140</v>
      </c>
      <c r="AU150" s="19" t="s">
        <v>82</v>
      </c>
    </row>
    <row r="151" s="14" customFormat="1">
      <c r="A151" s="14"/>
      <c r="B151" s="236"/>
      <c r="C151" s="237"/>
      <c r="D151" s="219" t="s">
        <v>142</v>
      </c>
      <c r="E151" s="238" t="s">
        <v>19</v>
      </c>
      <c r="F151" s="239" t="s">
        <v>216</v>
      </c>
      <c r="G151" s="237"/>
      <c r="H151" s="240">
        <v>9.4499999999999993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142</v>
      </c>
      <c r="AU151" s="246" t="s">
        <v>82</v>
      </c>
      <c r="AV151" s="14" t="s">
        <v>82</v>
      </c>
      <c r="AW151" s="14" t="s">
        <v>33</v>
      </c>
      <c r="AX151" s="14" t="s">
        <v>72</v>
      </c>
      <c r="AY151" s="246" t="s">
        <v>128</v>
      </c>
    </row>
    <row r="152" s="15" customFormat="1">
      <c r="A152" s="15"/>
      <c r="B152" s="247"/>
      <c r="C152" s="248"/>
      <c r="D152" s="219" t="s">
        <v>142</v>
      </c>
      <c r="E152" s="249" t="s">
        <v>19</v>
      </c>
      <c r="F152" s="250" t="s">
        <v>146</v>
      </c>
      <c r="G152" s="248"/>
      <c r="H152" s="251">
        <v>9.4499999999999993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7" t="s">
        <v>142</v>
      </c>
      <c r="AU152" s="257" t="s">
        <v>82</v>
      </c>
      <c r="AV152" s="15" t="s">
        <v>136</v>
      </c>
      <c r="AW152" s="15" t="s">
        <v>33</v>
      </c>
      <c r="AX152" s="15" t="s">
        <v>80</v>
      </c>
      <c r="AY152" s="257" t="s">
        <v>128</v>
      </c>
    </row>
    <row r="153" s="2" customFormat="1" ht="24.15" customHeight="1">
      <c r="A153" s="40"/>
      <c r="B153" s="41"/>
      <c r="C153" s="206" t="s">
        <v>217</v>
      </c>
      <c r="D153" s="206" t="s">
        <v>131</v>
      </c>
      <c r="E153" s="207" t="s">
        <v>218</v>
      </c>
      <c r="F153" s="208" t="s">
        <v>219</v>
      </c>
      <c r="G153" s="209" t="s">
        <v>184</v>
      </c>
      <c r="H153" s="210">
        <v>3</v>
      </c>
      <c r="I153" s="211"/>
      <c r="J153" s="212">
        <f>ROUND(I153*H153,2)</f>
        <v>0</v>
      </c>
      <c r="K153" s="208" t="s">
        <v>135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8.0000000000000007E-05</v>
      </c>
      <c r="R153" s="215">
        <f>Q153*H153</f>
        <v>0.00024000000000000003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136</v>
      </c>
      <c r="AT153" s="217" t="s">
        <v>131</v>
      </c>
      <c r="AU153" s="217" t="s">
        <v>82</v>
      </c>
      <c r="AY153" s="19" t="s">
        <v>128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136</v>
      </c>
      <c r="BM153" s="217" t="s">
        <v>220</v>
      </c>
    </row>
    <row r="154" s="2" customFormat="1">
      <c r="A154" s="40"/>
      <c r="B154" s="41"/>
      <c r="C154" s="42"/>
      <c r="D154" s="219" t="s">
        <v>138</v>
      </c>
      <c r="E154" s="42"/>
      <c r="F154" s="220" t="s">
        <v>221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138</v>
      </c>
      <c r="AU154" s="19" t="s">
        <v>82</v>
      </c>
    </row>
    <row r="155" s="2" customFormat="1">
      <c r="A155" s="40"/>
      <c r="B155" s="41"/>
      <c r="C155" s="42"/>
      <c r="D155" s="224" t="s">
        <v>140</v>
      </c>
      <c r="E155" s="42"/>
      <c r="F155" s="225" t="s">
        <v>222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140</v>
      </c>
      <c r="AU155" s="19" t="s">
        <v>82</v>
      </c>
    </row>
    <row r="156" s="2" customFormat="1" ht="24.15" customHeight="1">
      <c r="A156" s="40"/>
      <c r="B156" s="41"/>
      <c r="C156" s="206" t="s">
        <v>223</v>
      </c>
      <c r="D156" s="206" t="s">
        <v>131</v>
      </c>
      <c r="E156" s="207" t="s">
        <v>224</v>
      </c>
      <c r="F156" s="208" t="s">
        <v>225</v>
      </c>
      <c r="G156" s="209" t="s">
        <v>134</v>
      </c>
      <c r="H156" s="210">
        <v>68.587999999999994</v>
      </c>
      <c r="I156" s="211"/>
      <c r="J156" s="212">
        <f>ROUND(I156*H156,2)</f>
        <v>0</v>
      </c>
      <c r="K156" s="208" t="s">
        <v>135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0.0025999999999999999</v>
      </c>
      <c r="T156" s="216">
        <f>S156*H156</f>
        <v>0.17832879999999998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226</v>
      </c>
      <c r="AT156" s="217" t="s">
        <v>131</v>
      </c>
      <c r="AU156" s="217" t="s">
        <v>82</v>
      </c>
      <c r="AY156" s="19" t="s">
        <v>128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226</v>
      </c>
      <c r="BM156" s="217" t="s">
        <v>227</v>
      </c>
    </row>
    <row r="157" s="2" customFormat="1">
      <c r="A157" s="40"/>
      <c r="B157" s="41"/>
      <c r="C157" s="42"/>
      <c r="D157" s="219" t="s">
        <v>138</v>
      </c>
      <c r="E157" s="42"/>
      <c r="F157" s="220" t="s">
        <v>228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138</v>
      </c>
      <c r="AU157" s="19" t="s">
        <v>82</v>
      </c>
    </row>
    <row r="158" s="2" customFormat="1">
      <c r="A158" s="40"/>
      <c r="B158" s="41"/>
      <c r="C158" s="42"/>
      <c r="D158" s="224" t="s">
        <v>140</v>
      </c>
      <c r="E158" s="42"/>
      <c r="F158" s="225" t="s">
        <v>229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140</v>
      </c>
      <c r="AU158" s="19" t="s">
        <v>82</v>
      </c>
    </row>
    <row r="159" s="14" customFormat="1">
      <c r="A159" s="14"/>
      <c r="B159" s="236"/>
      <c r="C159" s="237"/>
      <c r="D159" s="219" t="s">
        <v>142</v>
      </c>
      <c r="E159" s="238" t="s">
        <v>19</v>
      </c>
      <c r="F159" s="239" t="s">
        <v>230</v>
      </c>
      <c r="G159" s="237"/>
      <c r="H159" s="240">
        <v>122.40000000000001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142</v>
      </c>
      <c r="AU159" s="246" t="s">
        <v>82</v>
      </c>
      <c r="AV159" s="14" t="s">
        <v>82</v>
      </c>
      <c r="AW159" s="14" t="s">
        <v>33</v>
      </c>
      <c r="AX159" s="14" t="s">
        <v>72</v>
      </c>
      <c r="AY159" s="246" t="s">
        <v>128</v>
      </c>
    </row>
    <row r="160" s="14" customFormat="1">
      <c r="A160" s="14"/>
      <c r="B160" s="236"/>
      <c r="C160" s="237"/>
      <c r="D160" s="219" t="s">
        <v>142</v>
      </c>
      <c r="E160" s="238" t="s">
        <v>19</v>
      </c>
      <c r="F160" s="239" t="s">
        <v>231</v>
      </c>
      <c r="G160" s="237"/>
      <c r="H160" s="240">
        <v>-68.099999999999994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142</v>
      </c>
      <c r="AU160" s="246" t="s">
        <v>82</v>
      </c>
      <c r="AV160" s="14" t="s">
        <v>82</v>
      </c>
      <c r="AW160" s="14" t="s">
        <v>33</v>
      </c>
      <c r="AX160" s="14" t="s">
        <v>72</v>
      </c>
      <c r="AY160" s="246" t="s">
        <v>128</v>
      </c>
    </row>
    <row r="161" s="14" customFormat="1">
      <c r="A161" s="14"/>
      <c r="B161" s="236"/>
      <c r="C161" s="237"/>
      <c r="D161" s="219" t="s">
        <v>142</v>
      </c>
      <c r="E161" s="238" t="s">
        <v>19</v>
      </c>
      <c r="F161" s="239" t="s">
        <v>144</v>
      </c>
      <c r="G161" s="237"/>
      <c r="H161" s="240">
        <v>5.9850000000000003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142</v>
      </c>
      <c r="AU161" s="246" t="s">
        <v>82</v>
      </c>
      <c r="AV161" s="14" t="s">
        <v>82</v>
      </c>
      <c r="AW161" s="14" t="s">
        <v>33</v>
      </c>
      <c r="AX161" s="14" t="s">
        <v>72</v>
      </c>
      <c r="AY161" s="246" t="s">
        <v>128</v>
      </c>
    </row>
    <row r="162" s="14" customFormat="1">
      <c r="A162" s="14"/>
      <c r="B162" s="236"/>
      <c r="C162" s="237"/>
      <c r="D162" s="219" t="s">
        <v>142</v>
      </c>
      <c r="E162" s="238" t="s">
        <v>19</v>
      </c>
      <c r="F162" s="239" t="s">
        <v>145</v>
      </c>
      <c r="G162" s="237"/>
      <c r="H162" s="240">
        <v>4.7030000000000003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142</v>
      </c>
      <c r="AU162" s="246" t="s">
        <v>82</v>
      </c>
      <c r="AV162" s="14" t="s">
        <v>82</v>
      </c>
      <c r="AW162" s="14" t="s">
        <v>33</v>
      </c>
      <c r="AX162" s="14" t="s">
        <v>72</v>
      </c>
      <c r="AY162" s="246" t="s">
        <v>128</v>
      </c>
    </row>
    <row r="163" s="14" customFormat="1">
      <c r="A163" s="14"/>
      <c r="B163" s="236"/>
      <c r="C163" s="237"/>
      <c r="D163" s="219" t="s">
        <v>142</v>
      </c>
      <c r="E163" s="238" t="s">
        <v>19</v>
      </c>
      <c r="F163" s="239" t="s">
        <v>163</v>
      </c>
      <c r="G163" s="237"/>
      <c r="H163" s="240">
        <v>3.6000000000000001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142</v>
      </c>
      <c r="AU163" s="246" t="s">
        <v>82</v>
      </c>
      <c r="AV163" s="14" t="s">
        <v>82</v>
      </c>
      <c r="AW163" s="14" t="s">
        <v>33</v>
      </c>
      <c r="AX163" s="14" t="s">
        <v>72</v>
      </c>
      <c r="AY163" s="246" t="s">
        <v>128</v>
      </c>
    </row>
    <row r="164" s="15" customFormat="1">
      <c r="A164" s="15"/>
      <c r="B164" s="247"/>
      <c r="C164" s="248"/>
      <c r="D164" s="219" t="s">
        <v>142</v>
      </c>
      <c r="E164" s="249" t="s">
        <v>19</v>
      </c>
      <c r="F164" s="250" t="s">
        <v>146</v>
      </c>
      <c r="G164" s="248"/>
      <c r="H164" s="251">
        <v>68.587999999999994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7" t="s">
        <v>142</v>
      </c>
      <c r="AU164" s="257" t="s">
        <v>82</v>
      </c>
      <c r="AV164" s="15" t="s">
        <v>136</v>
      </c>
      <c r="AW164" s="15" t="s">
        <v>33</v>
      </c>
      <c r="AX164" s="15" t="s">
        <v>80</v>
      </c>
      <c r="AY164" s="257" t="s">
        <v>128</v>
      </c>
    </row>
    <row r="165" s="12" customFormat="1" ht="22.8" customHeight="1">
      <c r="A165" s="12"/>
      <c r="B165" s="190"/>
      <c r="C165" s="191"/>
      <c r="D165" s="192" t="s">
        <v>71</v>
      </c>
      <c r="E165" s="204" t="s">
        <v>232</v>
      </c>
      <c r="F165" s="204" t="s">
        <v>233</v>
      </c>
      <c r="G165" s="191"/>
      <c r="H165" s="191"/>
      <c r="I165" s="194"/>
      <c r="J165" s="205">
        <f>BK165</f>
        <v>0</v>
      </c>
      <c r="K165" s="191"/>
      <c r="L165" s="196"/>
      <c r="M165" s="197"/>
      <c r="N165" s="198"/>
      <c r="O165" s="198"/>
      <c r="P165" s="199">
        <f>SUM(P166:P181)</f>
        <v>0</v>
      </c>
      <c r="Q165" s="198"/>
      <c r="R165" s="199">
        <f>SUM(R166:R181)</f>
        <v>0</v>
      </c>
      <c r="S165" s="198"/>
      <c r="T165" s="200">
        <f>SUM(T166:T181)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80</v>
      </c>
      <c r="AT165" s="202" t="s">
        <v>71</v>
      </c>
      <c r="AU165" s="202" t="s">
        <v>80</v>
      </c>
      <c r="AY165" s="201" t="s">
        <v>128</v>
      </c>
      <c r="BK165" s="203">
        <f>SUM(BK166:BK181)</f>
        <v>0</v>
      </c>
    </row>
    <row r="166" s="2" customFormat="1" ht="24.15" customHeight="1">
      <c r="A166" s="40"/>
      <c r="B166" s="41"/>
      <c r="C166" s="206" t="s">
        <v>234</v>
      </c>
      <c r="D166" s="206" t="s">
        <v>131</v>
      </c>
      <c r="E166" s="207" t="s">
        <v>235</v>
      </c>
      <c r="F166" s="208" t="s">
        <v>236</v>
      </c>
      <c r="G166" s="209" t="s">
        <v>237</v>
      </c>
      <c r="H166" s="210">
        <v>2.7090000000000001</v>
      </c>
      <c r="I166" s="211"/>
      <c r="J166" s="212">
        <f>ROUND(I166*H166,2)</f>
        <v>0</v>
      </c>
      <c r="K166" s="208" t="s">
        <v>135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136</v>
      </c>
      <c r="AT166" s="217" t="s">
        <v>131</v>
      </c>
      <c r="AU166" s="217" t="s">
        <v>82</v>
      </c>
      <c r="AY166" s="19" t="s">
        <v>128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136</v>
      </c>
      <c r="BM166" s="217" t="s">
        <v>238</v>
      </c>
    </row>
    <row r="167" s="2" customFormat="1">
      <c r="A167" s="40"/>
      <c r="B167" s="41"/>
      <c r="C167" s="42"/>
      <c r="D167" s="219" t="s">
        <v>138</v>
      </c>
      <c r="E167" s="42"/>
      <c r="F167" s="220" t="s">
        <v>239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138</v>
      </c>
      <c r="AU167" s="19" t="s">
        <v>82</v>
      </c>
    </row>
    <row r="168" s="2" customFormat="1">
      <c r="A168" s="40"/>
      <c r="B168" s="41"/>
      <c r="C168" s="42"/>
      <c r="D168" s="224" t="s">
        <v>140</v>
      </c>
      <c r="E168" s="42"/>
      <c r="F168" s="225" t="s">
        <v>240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140</v>
      </c>
      <c r="AU168" s="19" t="s">
        <v>82</v>
      </c>
    </row>
    <row r="169" s="2" customFormat="1" ht="24.15" customHeight="1">
      <c r="A169" s="40"/>
      <c r="B169" s="41"/>
      <c r="C169" s="206" t="s">
        <v>226</v>
      </c>
      <c r="D169" s="206" t="s">
        <v>131</v>
      </c>
      <c r="E169" s="207" t="s">
        <v>241</v>
      </c>
      <c r="F169" s="208" t="s">
        <v>242</v>
      </c>
      <c r="G169" s="209" t="s">
        <v>237</v>
      </c>
      <c r="H169" s="210">
        <v>2.7090000000000001</v>
      </c>
      <c r="I169" s="211"/>
      <c r="J169" s="212">
        <f>ROUND(I169*H169,2)</f>
        <v>0</v>
      </c>
      <c r="K169" s="208" t="s">
        <v>135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136</v>
      </c>
      <c r="AT169" s="217" t="s">
        <v>131</v>
      </c>
      <c r="AU169" s="217" t="s">
        <v>82</v>
      </c>
      <c r="AY169" s="19" t="s">
        <v>128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136</v>
      </c>
      <c r="BM169" s="217" t="s">
        <v>243</v>
      </c>
    </row>
    <row r="170" s="2" customFormat="1">
      <c r="A170" s="40"/>
      <c r="B170" s="41"/>
      <c r="C170" s="42"/>
      <c r="D170" s="219" t="s">
        <v>138</v>
      </c>
      <c r="E170" s="42"/>
      <c r="F170" s="220" t="s">
        <v>244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138</v>
      </c>
      <c r="AU170" s="19" t="s">
        <v>82</v>
      </c>
    </row>
    <row r="171" s="2" customFormat="1">
      <c r="A171" s="40"/>
      <c r="B171" s="41"/>
      <c r="C171" s="42"/>
      <c r="D171" s="224" t="s">
        <v>140</v>
      </c>
      <c r="E171" s="42"/>
      <c r="F171" s="225" t="s">
        <v>245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140</v>
      </c>
      <c r="AU171" s="19" t="s">
        <v>82</v>
      </c>
    </row>
    <row r="172" s="2" customFormat="1" ht="24.15" customHeight="1">
      <c r="A172" s="40"/>
      <c r="B172" s="41"/>
      <c r="C172" s="206" t="s">
        <v>246</v>
      </c>
      <c r="D172" s="206" t="s">
        <v>131</v>
      </c>
      <c r="E172" s="207" t="s">
        <v>247</v>
      </c>
      <c r="F172" s="208" t="s">
        <v>248</v>
      </c>
      <c r="G172" s="209" t="s">
        <v>237</v>
      </c>
      <c r="H172" s="210">
        <v>78.561000000000007</v>
      </c>
      <c r="I172" s="211"/>
      <c r="J172" s="212">
        <f>ROUND(I172*H172,2)</f>
        <v>0</v>
      </c>
      <c r="K172" s="208" t="s">
        <v>135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136</v>
      </c>
      <c r="AT172" s="217" t="s">
        <v>131</v>
      </c>
      <c r="AU172" s="217" t="s">
        <v>82</v>
      </c>
      <c r="AY172" s="19" t="s">
        <v>128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136</v>
      </c>
      <c r="BM172" s="217" t="s">
        <v>249</v>
      </c>
    </row>
    <row r="173" s="2" customFormat="1">
      <c r="A173" s="40"/>
      <c r="B173" s="41"/>
      <c r="C173" s="42"/>
      <c r="D173" s="219" t="s">
        <v>138</v>
      </c>
      <c r="E173" s="42"/>
      <c r="F173" s="220" t="s">
        <v>250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138</v>
      </c>
      <c r="AU173" s="19" t="s">
        <v>82</v>
      </c>
    </row>
    <row r="174" s="2" customFormat="1">
      <c r="A174" s="40"/>
      <c r="B174" s="41"/>
      <c r="C174" s="42"/>
      <c r="D174" s="224" t="s">
        <v>140</v>
      </c>
      <c r="E174" s="42"/>
      <c r="F174" s="225" t="s">
        <v>251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140</v>
      </c>
      <c r="AU174" s="19" t="s">
        <v>82</v>
      </c>
    </row>
    <row r="175" s="14" customFormat="1">
      <c r="A175" s="14"/>
      <c r="B175" s="236"/>
      <c r="C175" s="237"/>
      <c r="D175" s="219" t="s">
        <v>142</v>
      </c>
      <c r="E175" s="238" t="s">
        <v>19</v>
      </c>
      <c r="F175" s="239" t="s">
        <v>252</v>
      </c>
      <c r="G175" s="237"/>
      <c r="H175" s="240">
        <v>78.561000000000007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142</v>
      </c>
      <c r="AU175" s="246" t="s">
        <v>82</v>
      </c>
      <c r="AV175" s="14" t="s">
        <v>82</v>
      </c>
      <c r="AW175" s="14" t="s">
        <v>33</v>
      </c>
      <c r="AX175" s="14" t="s">
        <v>80</v>
      </c>
      <c r="AY175" s="246" t="s">
        <v>128</v>
      </c>
    </row>
    <row r="176" s="2" customFormat="1" ht="24.15" customHeight="1">
      <c r="A176" s="40"/>
      <c r="B176" s="41"/>
      <c r="C176" s="206" t="s">
        <v>253</v>
      </c>
      <c r="D176" s="206" t="s">
        <v>131</v>
      </c>
      <c r="E176" s="207" t="s">
        <v>254</v>
      </c>
      <c r="F176" s="208" t="s">
        <v>255</v>
      </c>
      <c r="G176" s="209" t="s">
        <v>237</v>
      </c>
      <c r="H176" s="210">
        <v>2.7090000000000001</v>
      </c>
      <c r="I176" s="211"/>
      <c r="J176" s="212">
        <f>ROUND(I176*H176,2)</f>
        <v>0</v>
      </c>
      <c r="K176" s="208" t="s">
        <v>135</v>
      </c>
      <c r="L176" s="46"/>
      <c r="M176" s="213" t="s">
        <v>19</v>
      </c>
      <c r="N176" s="214" t="s">
        <v>43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136</v>
      </c>
      <c r="AT176" s="217" t="s">
        <v>131</v>
      </c>
      <c r="AU176" s="217" t="s">
        <v>82</v>
      </c>
      <c r="AY176" s="19" t="s">
        <v>128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ROUND(I176*H176,2)</f>
        <v>0</v>
      </c>
      <c r="BL176" s="19" t="s">
        <v>136</v>
      </c>
      <c r="BM176" s="217" t="s">
        <v>256</v>
      </c>
    </row>
    <row r="177" s="2" customFormat="1">
      <c r="A177" s="40"/>
      <c r="B177" s="41"/>
      <c r="C177" s="42"/>
      <c r="D177" s="219" t="s">
        <v>138</v>
      </c>
      <c r="E177" s="42"/>
      <c r="F177" s="220" t="s">
        <v>257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138</v>
      </c>
      <c r="AU177" s="19" t="s">
        <v>82</v>
      </c>
    </row>
    <row r="178" s="2" customFormat="1">
      <c r="A178" s="40"/>
      <c r="B178" s="41"/>
      <c r="C178" s="42"/>
      <c r="D178" s="224" t="s">
        <v>140</v>
      </c>
      <c r="E178" s="42"/>
      <c r="F178" s="225" t="s">
        <v>258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140</v>
      </c>
      <c r="AU178" s="19" t="s">
        <v>82</v>
      </c>
    </row>
    <row r="179" s="2" customFormat="1" ht="24.15" customHeight="1">
      <c r="A179" s="40"/>
      <c r="B179" s="41"/>
      <c r="C179" s="206" t="s">
        <v>259</v>
      </c>
      <c r="D179" s="206" t="s">
        <v>131</v>
      </c>
      <c r="E179" s="207" t="s">
        <v>260</v>
      </c>
      <c r="F179" s="208" t="s">
        <v>261</v>
      </c>
      <c r="G179" s="209" t="s">
        <v>237</v>
      </c>
      <c r="H179" s="210">
        <v>2.7090000000000001</v>
      </c>
      <c r="I179" s="211"/>
      <c r="J179" s="212">
        <f>ROUND(I179*H179,2)</f>
        <v>0</v>
      </c>
      <c r="K179" s="208" t="s">
        <v>135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136</v>
      </c>
      <c r="AT179" s="217" t="s">
        <v>131</v>
      </c>
      <c r="AU179" s="217" t="s">
        <v>82</v>
      </c>
      <c r="AY179" s="19" t="s">
        <v>128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136</v>
      </c>
      <c r="BM179" s="217" t="s">
        <v>262</v>
      </c>
    </row>
    <row r="180" s="2" customFormat="1">
      <c r="A180" s="40"/>
      <c r="B180" s="41"/>
      <c r="C180" s="42"/>
      <c r="D180" s="219" t="s">
        <v>138</v>
      </c>
      <c r="E180" s="42"/>
      <c r="F180" s="220" t="s">
        <v>263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138</v>
      </c>
      <c r="AU180" s="19" t="s">
        <v>82</v>
      </c>
    </row>
    <row r="181" s="2" customFormat="1">
      <c r="A181" s="40"/>
      <c r="B181" s="41"/>
      <c r="C181" s="42"/>
      <c r="D181" s="224" t="s">
        <v>140</v>
      </c>
      <c r="E181" s="42"/>
      <c r="F181" s="225" t="s">
        <v>264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140</v>
      </c>
      <c r="AU181" s="19" t="s">
        <v>82</v>
      </c>
    </row>
    <row r="182" s="12" customFormat="1" ht="22.8" customHeight="1">
      <c r="A182" s="12"/>
      <c r="B182" s="190"/>
      <c r="C182" s="191"/>
      <c r="D182" s="192" t="s">
        <v>71</v>
      </c>
      <c r="E182" s="204" t="s">
        <v>265</v>
      </c>
      <c r="F182" s="204" t="s">
        <v>266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SUM(P183:P185)</f>
        <v>0</v>
      </c>
      <c r="Q182" s="198"/>
      <c r="R182" s="199">
        <f>SUM(R183:R185)</f>
        <v>0</v>
      </c>
      <c r="S182" s="198"/>
      <c r="T182" s="200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80</v>
      </c>
      <c r="AT182" s="202" t="s">
        <v>71</v>
      </c>
      <c r="AU182" s="202" t="s">
        <v>80</v>
      </c>
      <c r="AY182" s="201" t="s">
        <v>128</v>
      </c>
      <c r="BK182" s="203">
        <f>SUM(BK183:BK185)</f>
        <v>0</v>
      </c>
    </row>
    <row r="183" s="2" customFormat="1" ht="21.75" customHeight="1">
      <c r="A183" s="40"/>
      <c r="B183" s="41"/>
      <c r="C183" s="206" t="s">
        <v>267</v>
      </c>
      <c r="D183" s="206" t="s">
        <v>131</v>
      </c>
      <c r="E183" s="207" t="s">
        <v>268</v>
      </c>
      <c r="F183" s="208" t="s">
        <v>269</v>
      </c>
      <c r="G183" s="209" t="s">
        <v>237</v>
      </c>
      <c r="H183" s="210">
        <v>0.26200000000000001</v>
      </c>
      <c r="I183" s="211"/>
      <c r="J183" s="212">
        <f>ROUND(I183*H183,2)</f>
        <v>0</v>
      </c>
      <c r="K183" s="208" t="s">
        <v>135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136</v>
      </c>
      <c r="AT183" s="217" t="s">
        <v>131</v>
      </c>
      <c r="AU183" s="217" t="s">
        <v>82</v>
      </c>
      <c r="AY183" s="19" t="s">
        <v>128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ROUND(I183*H183,2)</f>
        <v>0</v>
      </c>
      <c r="BL183" s="19" t="s">
        <v>136</v>
      </c>
      <c r="BM183" s="217" t="s">
        <v>270</v>
      </c>
    </row>
    <row r="184" s="2" customFormat="1">
      <c r="A184" s="40"/>
      <c r="B184" s="41"/>
      <c r="C184" s="42"/>
      <c r="D184" s="219" t="s">
        <v>138</v>
      </c>
      <c r="E184" s="42"/>
      <c r="F184" s="220" t="s">
        <v>271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138</v>
      </c>
      <c r="AU184" s="19" t="s">
        <v>82</v>
      </c>
    </row>
    <row r="185" s="2" customFormat="1">
      <c r="A185" s="40"/>
      <c r="B185" s="41"/>
      <c r="C185" s="42"/>
      <c r="D185" s="224" t="s">
        <v>140</v>
      </c>
      <c r="E185" s="42"/>
      <c r="F185" s="225" t="s">
        <v>272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140</v>
      </c>
      <c r="AU185" s="19" t="s">
        <v>82</v>
      </c>
    </row>
    <row r="186" s="12" customFormat="1" ht="25.92" customHeight="1">
      <c r="A186" s="12"/>
      <c r="B186" s="190"/>
      <c r="C186" s="191"/>
      <c r="D186" s="192" t="s">
        <v>71</v>
      </c>
      <c r="E186" s="193" t="s">
        <v>273</v>
      </c>
      <c r="F186" s="193" t="s">
        <v>274</v>
      </c>
      <c r="G186" s="191"/>
      <c r="H186" s="191"/>
      <c r="I186" s="194"/>
      <c r="J186" s="195">
        <f>BK186</f>
        <v>0</v>
      </c>
      <c r="K186" s="191"/>
      <c r="L186" s="196"/>
      <c r="M186" s="197"/>
      <c r="N186" s="198"/>
      <c r="O186" s="198"/>
      <c r="P186" s="199">
        <f>P187+P244+P311+P320+P327</f>
        <v>0</v>
      </c>
      <c r="Q186" s="198"/>
      <c r="R186" s="199">
        <f>R187+R244+R311+R320+R327</f>
        <v>2.1148661300000002</v>
      </c>
      <c r="S186" s="198"/>
      <c r="T186" s="200">
        <f>T187+T244+T311+T320+T327</f>
        <v>0.74237436000000001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1" t="s">
        <v>82</v>
      </c>
      <c r="AT186" s="202" t="s">
        <v>71</v>
      </c>
      <c r="AU186" s="202" t="s">
        <v>72</v>
      </c>
      <c r="AY186" s="201" t="s">
        <v>128</v>
      </c>
      <c r="BK186" s="203">
        <f>BK187+BK244+BK311+BK320+BK327</f>
        <v>0</v>
      </c>
    </row>
    <row r="187" s="12" customFormat="1" ht="22.8" customHeight="1">
      <c r="A187" s="12"/>
      <c r="B187" s="190"/>
      <c r="C187" s="191"/>
      <c r="D187" s="192" t="s">
        <v>71</v>
      </c>
      <c r="E187" s="204" t="s">
        <v>275</v>
      </c>
      <c r="F187" s="204" t="s">
        <v>276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SUM(P188:P243)</f>
        <v>0</v>
      </c>
      <c r="Q187" s="198"/>
      <c r="R187" s="199">
        <f>SUM(R188:R243)</f>
        <v>1.3620371500000001</v>
      </c>
      <c r="S187" s="198"/>
      <c r="T187" s="200">
        <f>SUM(T188:T243)</f>
        <v>0.28575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82</v>
      </c>
      <c r="AT187" s="202" t="s">
        <v>71</v>
      </c>
      <c r="AU187" s="202" t="s">
        <v>80</v>
      </c>
      <c r="AY187" s="201" t="s">
        <v>128</v>
      </c>
      <c r="BK187" s="203">
        <f>SUM(BK188:BK243)</f>
        <v>0</v>
      </c>
    </row>
    <row r="188" s="2" customFormat="1" ht="33" customHeight="1">
      <c r="A188" s="40"/>
      <c r="B188" s="41"/>
      <c r="C188" s="206" t="s">
        <v>7</v>
      </c>
      <c r="D188" s="206" t="s">
        <v>131</v>
      </c>
      <c r="E188" s="207" t="s">
        <v>277</v>
      </c>
      <c r="F188" s="208" t="s">
        <v>278</v>
      </c>
      <c r="G188" s="209" t="s">
        <v>134</v>
      </c>
      <c r="H188" s="210">
        <v>2.5499999999999998</v>
      </c>
      <c r="I188" s="211"/>
      <c r="J188" s="212">
        <f>ROUND(I188*H188,2)</f>
        <v>0</v>
      </c>
      <c r="K188" s="208" t="s">
        <v>135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0.032099999999999997</v>
      </c>
      <c r="R188" s="215">
        <f>Q188*H188</f>
        <v>0.081854999999999983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226</v>
      </c>
      <c r="AT188" s="217" t="s">
        <v>131</v>
      </c>
      <c r="AU188" s="217" t="s">
        <v>82</v>
      </c>
      <c r="AY188" s="19" t="s">
        <v>128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226</v>
      </c>
      <c r="BM188" s="217" t="s">
        <v>279</v>
      </c>
    </row>
    <row r="189" s="2" customFormat="1">
      <c r="A189" s="40"/>
      <c r="B189" s="41"/>
      <c r="C189" s="42"/>
      <c r="D189" s="219" t="s">
        <v>138</v>
      </c>
      <c r="E189" s="42"/>
      <c r="F189" s="220" t="s">
        <v>280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138</v>
      </c>
      <c r="AU189" s="19" t="s">
        <v>82</v>
      </c>
    </row>
    <row r="190" s="2" customFormat="1">
      <c r="A190" s="40"/>
      <c r="B190" s="41"/>
      <c r="C190" s="42"/>
      <c r="D190" s="224" t="s">
        <v>140</v>
      </c>
      <c r="E190" s="42"/>
      <c r="F190" s="225" t="s">
        <v>281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140</v>
      </c>
      <c r="AU190" s="19" t="s">
        <v>82</v>
      </c>
    </row>
    <row r="191" s="14" customFormat="1">
      <c r="A191" s="14"/>
      <c r="B191" s="236"/>
      <c r="C191" s="237"/>
      <c r="D191" s="219" t="s">
        <v>142</v>
      </c>
      <c r="E191" s="238" t="s">
        <v>19</v>
      </c>
      <c r="F191" s="239" t="s">
        <v>282</v>
      </c>
      <c r="G191" s="237"/>
      <c r="H191" s="240">
        <v>2.5499999999999998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142</v>
      </c>
      <c r="AU191" s="246" t="s">
        <v>82</v>
      </c>
      <c r="AV191" s="14" t="s">
        <v>82</v>
      </c>
      <c r="AW191" s="14" t="s">
        <v>33</v>
      </c>
      <c r="AX191" s="14" t="s">
        <v>72</v>
      </c>
      <c r="AY191" s="246" t="s">
        <v>128</v>
      </c>
    </row>
    <row r="192" s="15" customFormat="1">
      <c r="A192" s="15"/>
      <c r="B192" s="247"/>
      <c r="C192" s="248"/>
      <c r="D192" s="219" t="s">
        <v>142</v>
      </c>
      <c r="E192" s="249" t="s">
        <v>19</v>
      </c>
      <c r="F192" s="250" t="s">
        <v>146</v>
      </c>
      <c r="G192" s="248"/>
      <c r="H192" s="251">
        <v>2.5499999999999998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7" t="s">
        <v>142</v>
      </c>
      <c r="AU192" s="257" t="s">
        <v>82</v>
      </c>
      <c r="AV192" s="15" t="s">
        <v>136</v>
      </c>
      <c r="AW192" s="15" t="s">
        <v>33</v>
      </c>
      <c r="AX192" s="15" t="s">
        <v>80</v>
      </c>
      <c r="AY192" s="257" t="s">
        <v>128</v>
      </c>
    </row>
    <row r="193" s="2" customFormat="1" ht="21.75" customHeight="1">
      <c r="A193" s="40"/>
      <c r="B193" s="41"/>
      <c r="C193" s="206" t="s">
        <v>283</v>
      </c>
      <c r="D193" s="206" t="s">
        <v>131</v>
      </c>
      <c r="E193" s="207" t="s">
        <v>284</v>
      </c>
      <c r="F193" s="208" t="s">
        <v>285</v>
      </c>
      <c r="G193" s="209" t="s">
        <v>134</v>
      </c>
      <c r="H193" s="210">
        <v>2.5499999999999998</v>
      </c>
      <c r="I193" s="211"/>
      <c r="J193" s="212">
        <f>ROUND(I193*H193,2)</f>
        <v>0</v>
      </c>
      <c r="K193" s="208" t="s">
        <v>135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0.00020000000000000001</v>
      </c>
      <c r="R193" s="215">
        <f>Q193*H193</f>
        <v>0.00051000000000000004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226</v>
      </c>
      <c r="AT193" s="217" t="s">
        <v>131</v>
      </c>
      <c r="AU193" s="217" t="s">
        <v>82</v>
      </c>
      <c r="AY193" s="19" t="s">
        <v>128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226</v>
      </c>
      <c r="BM193" s="217" t="s">
        <v>286</v>
      </c>
    </row>
    <row r="194" s="2" customFormat="1">
      <c r="A194" s="40"/>
      <c r="B194" s="41"/>
      <c r="C194" s="42"/>
      <c r="D194" s="219" t="s">
        <v>138</v>
      </c>
      <c r="E194" s="42"/>
      <c r="F194" s="220" t="s">
        <v>287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138</v>
      </c>
      <c r="AU194" s="19" t="s">
        <v>82</v>
      </c>
    </row>
    <row r="195" s="2" customFormat="1">
      <c r="A195" s="40"/>
      <c r="B195" s="41"/>
      <c r="C195" s="42"/>
      <c r="D195" s="224" t="s">
        <v>140</v>
      </c>
      <c r="E195" s="42"/>
      <c r="F195" s="225" t="s">
        <v>288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140</v>
      </c>
      <c r="AU195" s="19" t="s">
        <v>82</v>
      </c>
    </row>
    <row r="196" s="2" customFormat="1" ht="16.5" customHeight="1">
      <c r="A196" s="40"/>
      <c r="B196" s="41"/>
      <c r="C196" s="206" t="s">
        <v>289</v>
      </c>
      <c r="D196" s="206" t="s">
        <v>131</v>
      </c>
      <c r="E196" s="207" t="s">
        <v>290</v>
      </c>
      <c r="F196" s="208" t="s">
        <v>291</v>
      </c>
      <c r="G196" s="209" t="s">
        <v>184</v>
      </c>
      <c r="H196" s="210">
        <v>11</v>
      </c>
      <c r="I196" s="211"/>
      <c r="J196" s="212">
        <f>ROUND(I196*H196,2)</f>
        <v>0</v>
      </c>
      <c r="K196" s="208" t="s">
        <v>135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0.00013999999999999999</v>
      </c>
      <c r="R196" s="215">
        <f>Q196*H196</f>
        <v>0.0015399999999999999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226</v>
      </c>
      <c r="AT196" s="217" t="s">
        <v>131</v>
      </c>
      <c r="AU196" s="217" t="s">
        <v>82</v>
      </c>
      <c r="AY196" s="19" t="s">
        <v>128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226</v>
      </c>
      <c r="BM196" s="217" t="s">
        <v>292</v>
      </c>
    </row>
    <row r="197" s="2" customFormat="1">
      <c r="A197" s="40"/>
      <c r="B197" s="41"/>
      <c r="C197" s="42"/>
      <c r="D197" s="219" t="s">
        <v>138</v>
      </c>
      <c r="E197" s="42"/>
      <c r="F197" s="220" t="s">
        <v>293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138</v>
      </c>
      <c r="AU197" s="19" t="s">
        <v>82</v>
      </c>
    </row>
    <row r="198" s="2" customFormat="1">
      <c r="A198" s="40"/>
      <c r="B198" s="41"/>
      <c r="C198" s="42"/>
      <c r="D198" s="224" t="s">
        <v>140</v>
      </c>
      <c r="E198" s="42"/>
      <c r="F198" s="225" t="s">
        <v>294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140</v>
      </c>
      <c r="AU198" s="19" t="s">
        <v>82</v>
      </c>
    </row>
    <row r="199" s="13" customFormat="1">
      <c r="A199" s="13"/>
      <c r="B199" s="226"/>
      <c r="C199" s="227"/>
      <c r="D199" s="219" t="s">
        <v>142</v>
      </c>
      <c r="E199" s="228" t="s">
        <v>19</v>
      </c>
      <c r="F199" s="229" t="s">
        <v>295</v>
      </c>
      <c r="G199" s="227"/>
      <c r="H199" s="228" t="s">
        <v>19</v>
      </c>
      <c r="I199" s="230"/>
      <c r="J199" s="227"/>
      <c r="K199" s="227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142</v>
      </c>
      <c r="AU199" s="235" t="s">
        <v>82</v>
      </c>
      <c r="AV199" s="13" t="s">
        <v>80</v>
      </c>
      <c r="AW199" s="13" t="s">
        <v>33</v>
      </c>
      <c r="AX199" s="13" t="s">
        <v>72</v>
      </c>
      <c r="AY199" s="235" t="s">
        <v>128</v>
      </c>
    </row>
    <row r="200" s="14" customFormat="1">
      <c r="A200" s="14"/>
      <c r="B200" s="236"/>
      <c r="C200" s="237"/>
      <c r="D200" s="219" t="s">
        <v>142</v>
      </c>
      <c r="E200" s="238" t="s">
        <v>19</v>
      </c>
      <c r="F200" s="239" t="s">
        <v>296</v>
      </c>
      <c r="G200" s="237"/>
      <c r="H200" s="240">
        <v>11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142</v>
      </c>
      <c r="AU200" s="246" t="s">
        <v>82</v>
      </c>
      <c r="AV200" s="14" t="s">
        <v>82</v>
      </c>
      <c r="AW200" s="14" t="s">
        <v>33</v>
      </c>
      <c r="AX200" s="14" t="s">
        <v>72</v>
      </c>
      <c r="AY200" s="246" t="s">
        <v>128</v>
      </c>
    </row>
    <row r="201" s="15" customFormat="1">
      <c r="A201" s="15"/>
      <c r="B201" s="247"/>
      <c r="C201" s="248"/>
      <c r="D201" s="219" t="s">
        <v>142</v>
      </c>
      <c r="E201" s="249" t="s">
        <v>19</v>
      </c>
      <c r="F201" s="250" t="s">
        <v>146</v>
      </c>
      <c r="G201" s="248"/>
      <c r="H201" s="251">
        <v>11</v>
      </c>
      <c r="I201" s="252"/>
      <c r="J201" s="248"/>
      <c r="K201" s="248"/>
      <c r="L201" s="253"/>
      <c r="M201" s="254"/>
      <c r="N201" s="255"/>
      <c r="O201" s="255"/>
      <c r="P201" s="255"/>
      <c r="Q201" s="255"/>
      <c r="R201" s="255"/>
      <c r="S201" s="255"/>
      <c r="T201" s="25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7" t="s">
        <v>142</v>
      </c>
      <c r="AU201" s="257" t="s">
        <v>82</v>
      </c>
      <c r="AV201" s="15" t="s">
        <v>136</v>
      </c>
      <c r="AW201" s="15" t="s">
        <v>33</v>
      </c>
      <c r="AX201" s="15" t="s">
        <v>80</v>
      </c>
      <c r="AY201" s="257" t="s">
        <v>128</v>
      </c>
    </row>
    <row r="202" s="2" customFormat="1" ht="24.15" customHeight="1">
      <c r="A202" s="40"/>
      <c r="B202" s="41"/>
      <c r="C202" s="206" t="s">
        <v>297</v>
      </c>
      <c r="D202" s="206" t="s">
        <v>131</v>
      </c>
      <c r="E202" s="207" t="s">
        <v>298</v>
      </c>
      <c r="F202" s="208" t="s">
        <v>299</v>
      </c>
      <c r="G202" s="209" t="s">
        <v>134</v>
      </c>
      <c r="H202" s="210">
        <v>9</v>
      </c>
      <c r="I202" s="211"/>
      <c r="J202" s="212">
        <f>ROUND(I202*H202,2)</f>
        <v>0</v>
      </c>
      <c r="K202" s="208" t="s">
        <v>135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0.03175</v>
      </c>
      <c r="T202" s="216">
        <f>S202*H202</f>
        <v>0.28575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226</v>
      </c>
      <c r="AT202" s="217" t="s">
        <v>131</v>
      </c>
      <c r="AU202" s="217" t="s">
        <v>82</v>
      </c>
      <c r="AY202" s="19" t="s">
        <v>128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226</v>
      </c>
      <c r="BM202" s="217" t="s">
        <v>300</v>
      </c>
    </row>
    <row r="203" s="2" customFormat="1">
      <c r="A203" s="40"/>
      <c r="B203" s="41"/>
      <c r="C203" s="42"/>
      <c r="D203" s="219" t="s">
        <v>138</v>
      </c>
      <c r="E203" s="42"/>
      <c r="F203" s="220" t="s">
        <v>301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138</v>
      </c>
      <c r="AU203" s="19" t="s">
        <v>82</v>
      </c>
    </row>
    <row r="204" s="2" customFormat="1">
      <c r="A204" s="40"/>
      <c r="B204" s="41"/>
      <c r="C204" s="42"/>
      <c r="D204" s="224" t="s">
        <v>140</v>
      </c>
      <c r="E204" s="42"/>
      <c r="F204" s="225" t="s">
        <v>302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140</v>
      </c>
      <c r="AU204" s="19" t="s">
        <v>82</v>
      </c>
    </row>
    <row r="205" s="14" customFormat="1">
      <c r="A205" s="14"/>
      <c r="B205" s="236"/>
      <c r="C205" s="237"/>
      <c r="D205" s="219" t="s">
        <v>142</v>
      </c>
      <c r="E205" s="238" t="s">
        <v>19</v>
      </c>
      <c r="F205" s="239" t="s">
        <v>303</v>
      </c>
      <c r="G205" s="237"/>
      <c r="H205" s="240">
        <v>9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142</v>
      </c>
      <c r="AU205" s="246" t="s">
        <v>82</v>
      </c>
      <c r="AV205" s="14" t="s">
        <v>82</v>
      </c>
      <c r="AW205" s="14" t="s">
        <v>33</v>
      </c>
      <c r="AX205" s="14" t="s">
        <v>72</v>
      </c>
      <c r="AY205" s="246" t="s">
        <v>128</v>
      </c>
    </row>
    <row r="206" s="15" customFormat="1">
      <c r="A206" s="15"/>
      <c r="B206" s="247"/>
      <c r="C206" s="248"/>
      <c r="D206" s="219" t="s">
        <v>142</v>
      </c>
      <c r="E206" s="249" t="s">
        <v>19</v>
      </c>
      <c r="F206" s="250" t="s">
        <v>146</v>
      </c>
      <c r="G206" s="248"/>
      <c r="H206" s="251">
        <v>9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7" t="s">
        <v>142</v>
      </c>
      <c r="AU206" s="257" t="s">
        <v>82</v>
      </c>
      <c r="AV206" s="15" t="s">
        <v>136</v>
      </c>
      <c r="AW206" s="15" t="s">
        <v>33</v>
      </c>
      <c r="AX206" s="15" t="s">
        <v>80</v>
      </c>
      <c r="AY206" s="257" t="s">
        <v>128</v>
      </c>
    </row>
    <row r="207" s="2" customFormat="1" ht="24.15" customHeight="1">
      <c r="A207" s="40"/>
      <c r="B207" s="41"/>
      <c r="C207" s="206" t="s">
        <v>304</v>
      </c>
      <c r="D207" s="206" t="s">
        <v>131</v>
      </c>
      <c r="E207" s="207" t="s">
        <v>305</v>
      </c>
      <c r="F207" s="208" t="s">
        <v>306</v>
      </c>
      <c r="G207" s="209" t="s">
        <v>134</v>
      </c>
      <c r="H207" s="210">
        <v>60.299999999999997</v>
      </c>
      <c r="I207" s="211"/>
      <c r="J207" s="212">
        <f>ROUND(I207*H207,2)</f>
        <v>0</v>
      </c>
      <c r="K207" s="208" t="s">
        <v>135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0.014880000000000001</v>
      </c>
      <c r="R207" s="215">
        <f>Q207*H207</f>
        <v>0.89726400000000006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226</v>
      </c>
      <c r="AT207" s="217" t="s">
        <v>131</v>
      </c>
      <c r="AU207" s="217" t="s">
        <v>82</v>
      </c>
      <c r="AY207" s="19" t="s">
        <v>128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226</v>
      </c>
      <c r="BM207" s="217" t="s">
        <v>307</v>
      </c>
    </row>
    <row r="208" s="2" customFormat="1">
      <c r="A208" s="40"/>
      <c r="B208" s="41"/>
      <c r="C208" s="42"/>
      <c r="D208" s="219" t="s">
        <v>138</v>
      </c>
      <c r="E208" s="42"/>
      <c r="F208" s="220" t="s">
        <v>308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138</v>
      </c>
      <c r="AU208" s="19" t="s">
        <v>82</v>
      </c>
    </row>
    <row r="209" s="2" customFormat="1">
      <c r="A209" s="40"/>
      <c r="B209" s="41"/>
      <c r="C209" s="42"/>
      <c r="D209" s="224" t="s">
        <v>140</v>
      </c>
      <c r="E209" s="42"/>
      <c r="F209" s="225" t="s">
        <v>309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140</v>
      </c>
      <c r="AU209" s="19" t="s">
        <v>82</v>
      </c>
    </row>
    <row r="210" s="14" customFormat="1">
      <c r="A210" s="14"/>
      <c r="B210" s="236"/>
      <c r="C210" s="237"/>
      <c r="D210" s="219" t="s">
        <v>142</v>
      </c>
      <c r="E210" s="238" t="s">
        <v>19</v>
      </c>
      <c r="F210" s="239" t="s">
        <v>230</v>
      </c>
      <c r="G210" s="237"/>
      <c r="H210" s="240">
        <v>122.40000000000001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142</v>
      </c>
      <c r="AU210" s="246" t="s">
        <v>82</v>
      </c>
      <c r="AV210" s="14" t="s">
        <v>82</v>
      </c>
      <c r="AW210" s="14" t="s">
        <v>33</v>
      </c>
      <c r="AX210" s="14" t="s">
        <v>72</v>
      </c>
      <c r="AY210" s="246" t="s">
        <v>128</v>
      </c>
    </row>
    <row r="211" s="14" customFormat="1">
      <c r="A211" s="14"/>
      <c r="B211" s="236"/>
      <c r="C211" s="237"/>
      <c r="D211" s="219" t="s">
        <v>142</v>
      </c>
      <c r="E211" s="238" t="s">
        <v>19</v>
      </c>
      <c r="F211" s="239" t="s">
        <v>310</v>
      </c>
      <c r="G211" s="237"/>
      <c r="H211" s="240">
        <v>-62.100000000000001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142</v>
      </c>
      <c r="AU211" s="246" t="s">
        <v>82</v>
      </c>
      <c r="AV211" s="14" t="s">
        <v>82</v>
      </c>
      <c r="AW211" s="14" t="s">
        <v>33</v>
      </c>
      <c r="AX211" s="14" t="s">
        <v>72</v>
      </c>
      <c r="AY211" s="246" t="s">
        <v>128</v>
      </c>
    </row>
    <row r="212" s="15" customFormat="1">
      <c r="A212" s="15"/>
      <c r="B212" s="247"/>
      <c r="C212" s="248"/>
      <c r="D212" s="219" t="s">
        <v>142</v>
      </c>
      <c r="E212" s="249" t="s">
        <v>19</v>
      </c>
      <c r="F212" s="250" t="s">
        <v>146</v>
      </c>
      <c r="G212" s="248"/>
      <c r="H212" s="251">
        <v>60.299999999999997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7" t="s">
        <v>142</v>
      </c>
      <c r="AU212" s="257" t="s">
        <v>82</v>
      </c>
      <c r="AV212" s="15" t="s">
        <v>136</v>
      </c>
      <c r="AW212" s="15" t="s">
        <v>33</v>
      </c>
      <c r="AX212" s="15" t="s">
        <v>80</v>
      </c>
      <c r="AY212" s="257" t="s">
        <v>128</v>
      </c>
    </row>
    <row r="213" s="2" customFormat="1" ht="16.5" customHeight="1">
      <c r="A213" s="40"/>
      <c r="B213" s="41"/>
      <c r="C213" s="206" t="s">
        <v>311</v>
      </c>
      <c r="D213" s="206" t="s">
        <v>131</v>
      </c>
      <c r="E213" s="207" t="s">
        <v>312</v>
      </c>
      <c r="F213" s="208" t="s">
        <v>313</v>
      </c>
      <c r="G213" s="209" t="s">
        <v>134</v>
      </c>
      <c r="H213" s="210">
        <v>60.299999999999997</v>
      </c>
      <c r="I213" s="211"/>
      <c r="J213" s="212">
        <f>ROUND(I213*H213,2)</f>
        <v>0</v>
      </c>
      <c r="K213" s="208" t="s">
        <v>135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0.00010000000000000001</v>
      </c>
      <c r="R213" s="215">
        <f>Q213*H213</f>
        <v>0.0060299999999999998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226</v>
      </c>
      <c r="AT213" s="217" t="s">
        <v>131</v>
      </c>
      <c r="AU213" s="217" t="s">
        <v>82</v>
      </c>
      <c r="AY213" s="19" t="s">
        <v>128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226</v>
      </c>
      <c r="BM213" s="217" t="s">
        <v>314</v>
      </c>
    </row>
    <row r="214" s="2" customFormat="1">
      <c r="A214" s="40"/>
      <c r="B214" s="41"/>
      <c r="C214" s="42"/>
      <c r="D214" s="219" t="s">
        <v>138</v>
      </c>
      <c r="E214" s="42"/>
      <c r="F214" s="220" t="s">
        <v>315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138</v>
      </c>
      <c r="AU214" s="19" t="s">
        <v>82</v>
      </c>
    </row>
    <row r="215" s="2" customFormat="1">
      <c r="A215" s="40"/>
      <c r="B215" s="41"/>
      <c r="C215" s="42"/>
      <c r="D215" s="224" t="s">
        <v>140</v>
      </c>
      <c r="E215" s="42"/>
      <c r="F215" s="225" t="s">
        <v>316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140</v>
      </c>
      <c r="AU215" s="19" t="s">
        <v>82</v>
      </c>
    </row>
    <row r="216" s="2" customFormat="1" ht="24.15" customHeight="1">
      <c r="A216" s="40"/>
      <c r="B216" s="41"/>
      <c r="C216" s="206" t="s">
        <v>317</v>
      </c>
      <c r="D216" s="206" t="s">
        <v>131</v>
      </c>
      <c r="E216" s="207" t="s">
        <v>318</v>
      </c>
      <c r="F216" s="208" t="s">
        <v>319</v>
      </c>
      <c r="G216" s="209" t="s">
        <v>184</v>
      </c>
      <c r="H216" s="210">
        <v>11</v>
      </c>
      <c r="I216" s="211"/>
      <c r="J216" s="212">
        <f>ROUND(I216*H216,2)</f>
        <v>0</v>
      </c>
      <c r="K216" s="208" t="s">
        <v>185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0.00024000000000000001</v>
      </c>
      <c r="R216" s="215">
        <f>Q216*H216</f>
        <v>0.00264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226</v>
      </c>
      <c r="AT216" s="217" t="s">
        <v>131</v>
      </c>
      <c r="AU216" s="217" t="s">
        <v>82</v>
      </c>
      <c r="AY216" s="19" t="s">
        <v>128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226</v>
      </c>
      <c r="BM216" s="217" t="s">
        <v>320</v>
      </c>
    </row>
    <row r="217" s="2" customFormat="1">
      <c r="A217" s="40"/>
      <c r="B217" s="41"/>
      <c r="C217" s="42"/>
      <c r="D217" s="219" t="s">
        <v>138</v>
      </c>
      <c r="E217" s="42"/>
      <c r="F217" s="220" t="s">
        <v>321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138</v>
      </c>
      <c r="AU217" s="19" t="s">
        <v>82</v>
      </c>
    </row>
    <row r="218" s="13" customFormat="1">
      <c r="A218" s="13"/>
      <c r="B218" s="226"/>
      <c r="C218" s="227"/>
      <c r="D218" s="219" t="s">
        <v>142</v>
      </c>
      <c r="E218" s="228" t="s">
        <v>19</v>
      </c>
      <c r="F218" s="229" t="s">
        <v>322</v>
      </c>
      <c r="G218" s="227"/>
      <c r="H218" s="228" t="s">
        <v>19</v>
      </c>
      <c r="I218" s="230"/>
      <c r="J218" s="227"/>
      <c r="K218" s="227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142</v>
      </c>
      <c r="AU218" s="235" t="s">
        <v>82</v>
      </c>
      <c r="AV218" s="13" t="s">
        <v>80</v>
      </c>
      <c r="AW218" s="13" t="s">
        <v>33</v>
      </c>
      <c r="AX218" s="13" t="s">
        <v>72</v>
      </c>
      <c r="AY218" s="235" t="s">
        <v>128</v>
      </c>
    </row>
    <row r="219" s="14" customFormat="1">
      <c r="A219" s="14"/>
      <c r="B219" s="236"/>
      <c r="C219" s="237"/>
      <c r="D219" s="219" t="s">
        <v>142</v>
      </c>
      <c r="E219" s="238" t="s">
        <v>19</v>
      </c>
      <c r="F219" s="239" t="s">
        <v>296</v>
      </c>
      <c r="G219" s="237"/>
      <c r="H219" s="240">
        <v>11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142</v>
      </c>
      <c r="AU219" s="246" t="s">
        <v>82</v>
      </c>
      <c r="AV219" s="14" t="s">
        <v>82</v>
      </c>
      <c r="AW219" s="14" t="s">
        <v>33</v>
      </c>
      <c r="AX219" s="14" t="s">
        <v>72</v>
      </c>
      <c r="AY219" s="246" t="s">
        <v>128</v>
      </c>
    </row>
    <row r="220" s="15" customFormat="1">
      <c r="A220" s="15"/>
      <c r="B220" s="247"/>
      <c r="C220" s="248"/>
      <c r="D220" s="219" t="s">
        <v>142</v>
      </c>
      <c r="E220" s="249" t="s">
        <v>19</v>
      </c>
      <c r="F220" s="250" t="s">
        <v>146</v>
      </c>
      <c r="G220" s="248"/>
      <c r="H220" s="251">
        <v>11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7" t="s">
        <v>142</v>
      </c>
      <c r="AU220" s="257" t="s">
        <v>82</v>
      </c>
      <c r="AV220" s="15" t="s">
        <v>136</v>
      </c>
      <c r="AW220" s="15" t="s">
        <v>33</v>
      </c>
      <c r="AX220" s="15" t="s">
        <v>80</v>
      </c>
      <c r="AY220" s="257" t="s">
        <v>128</v>
      </c>
    </row>
    <row r="221" s="2" customFormat="1" ht="21.75" customHeight="1">
      <c r="A221" s="40"/>
      <c r="B221" s="41"/>
      <c r="C221" s="206" t="s">
        <v>323</v>
      </c>
      <c r="D221" s="206" t="s">
        <v>131</v>
      </c>
      <c r="E221" s="207" t="s">
        <v>324</v>
      </c>
      <c r="F221" s="208" t="s">
        <v>325</v>
      </c>
      <c r="G221" s="209" t="s">
        <v>184</v>
      </c>
      <c r="H221" s="210">
        <v>10.800000000000001</v>
      </c>
      <c r="I221" s="211"/>
      <c r="J221" s="212">
        <f>ROUND(I221*H221,2)</f>
        <v>0</v>
      </c>
      <c r="K221" s="208" t="s">
        <v>135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0.0027799999999999999</v>
      </c>
      <c r="R221" s="215">
        <f>Q221*H221</f>
        <v>0.030024000000000002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226</v>
      </c>
      <c r="AT221" s="217" t="s">
        <v>131</v>
      </c>
      <c r="AU221" s="217" t="s">
        <v>82</v>
      </c>
      <c r="AY221" s="19" t="s">
        <v>128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226</v>
      </c>
      <c r="BM221" s="217" t="s">
        <v>326</v>
      </c>
    </row>
    <row r="222" s="2" customFormat="1">
      <c r="A222" s="40"/>
      <c r="B222" s="41"/>
      <c r="C222" s="42"/>
      <c r="D222" s="219" t="s">
        <v>138</v>
      </c>
      <c r="E222" s="42"/>
      <c r="F222" s="220" t="s">
        <v>327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138</v>
      </c>
      <c r="AU222" s="19" t="s">
        <v>82</v>
      </c>
    </row>
    <row r="223" s="2" customFormat="1">
      <c r="A223" s="40"/>
      <c r="B223" s="41"/>
      <c r="C223" s="42"/>
      <c r="D223" s="224" t="s">
        <v>140</v>
      </c>
      <c r="E223" s="42"/>
      <c r="F223" s="225" t="s">
        <v>328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140</v>
      </c>
      <c r="AU223" s="19" t="s">
        <v>82</v>
      </c>
    </row>
    <row r="224" s="14" customFormat="1">
      <c r="A224" s="14"/>
      <c r="B224" s="236"/>
      <c r="C224" s="237"/>
      <c r="D224" s="219" t="s">
        <v>142</v>
      </c>
      <c r="E224" s="238" t="s">
        <v>19</v>
      </c>
      <c r="F224" s="239" t="s">
        <v>329</v>
      </c>
      <c r="G224" s="237"/>
      <c r="H224" s="240">
        <v>10.800000000000001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142</v>
      </c>
      <c r="AU224" s="246" t="s">
        <v>82</v>
      </c>
      <c r="AV224" s="14" t="s">
        <v>82</v>
      </c>
      <c r="AW224" s="14" t="s">
        <v>33</v>
      </c>
      <c r="AX224" s="14" t="s">
        <v>72</v>
      </c>
      <c r="AY224" s="246" t="s">
        <v>128</v>
      </c>
    </row>
    <row r="225" s="15" customFormat="1">
      <c r="A225" s="15"/>
      <c r="B225" s="247"/>
      <c r="C225" s="248"/>
      <c r="D225" s="219" t="s">
        <v>142</v>
      </c>
      <c r="E225" s="249" t="s">
        <v>19</v>
      </c>
      <c r="F225" s="250" t="s">
        <v>146</v>
      </c>
      <c r="G225" s="248"/>
      <c r="H225" s="251">
        <v>10.800000000000001</v>
      </c>
      <c r="I225" s="252"/>
      <c r="J225" s="248"/>
      <c r="K225" s="248"/>
      <c r="L225" s="253"/>
      <c r="M225" s="254"/>
      <c r="N225" s="255"/>
      <c r="O225" s="255"/>
      <c r="P225" s="255"/>
      <c r="Q225" s="255"/>
      <c r="R225" s="255"/>
      <c r="S225" s="255"/>
      <c r="T225" s="25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7" t="s">
        <v>142</v>
      </c>
      <c r="AU225" s="257" t="s">
        <v>82</v>
      </c>
      <c r="AV225" s="15" t="s">
        <v>136</v>
      </c>
      <c r="AW225" s="15" t="s">
        <v>33</v>
      </c>
      <c r="AX225" s="15" t="s">
        <v>80</v>
      </c>
      <c r="AY225" s="257" t="s">
        <v>128</v>
      </c>
    </row>
    <row r="226" s="2" customFormat="1" ht="33" customHeight="1">
      <c r="A226" s="40"/>
      <c r="B226" s="41"/>
      <c r="C226" s="206" t="s">
        <v>330</v>
      </c>
      <c r="D226" s="206" t="s">
        <v>131</v>
      </c>
      <c r="E226" s="207" t="s">
        <v>331</v>
      </c>
      <c r="F226" s="208" t="s">
        <v>332</v>
      </c>
      <c r="G226" s="209" t="s">
        <v>134</v>
      </c>
      <c r="H226" s="210">
        <v>37.895000000000003</v>
      </c>
      <c r="I226" s="211"/>
      <c r="J226" s="212">
        <f>ROUND(I226*H226,2)</f>
        <v>0</v>
      </c>
      <c r="K226" s="208" t="s">
        <v>135</v>
      </c>
      <c r="L226" s="46"/>
      <c r="M226" s="213" t="s">
        <v>19</v>
      </c>
      <c r="N226" s="214" t="s">
        <v>43</v>
      </c>
      <c r="O226" s="86"/>
      <c r="P226" s="215">
        <f>O226*H226</f>
        <v>0</v>
      </c>
      <c r="Q226" s="215">
        <v>0.0070499999999999998</v>
      </c>
      <c r="R226" s="215">
        <f>Q226*H226</f>
        <v>0.26715975000000003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226</v>
      </c>
      <c r="AT226" s="217" t="s">
        <v>131</v>
      </c>
      <c r="AU226" s="217" t="s">
        <v>82</v>
      </c>
      <c r="AY226" s="19" t="s">
        <v>128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ROUND(I226*H226,2)</f>
        <v>0</v>
      </c>
      <c r="BL226" s="19" t="s">
        <v>226</v>
      </c>
      <c r="BM226" s="217" t="s">
        <v>333</v>
      </c>
    </row>
    <row r="227" s="2" customFormat="1">
      <c r="A227" s="40"/>
      <c r="B227" s="41"/>
      <c r="C227" s="42"/>
      <c r="D227" s="219" t="s">
        <v>138</v>
      </c>
      <c r="E227" s="42"/>
      <c r="F227" s="220" t="s">
        <v>334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138</v>
      </c>
      <c r="AU227" s="19" t="s">
        <v>82</v>
      </c>
    </row>
    <row r="228" s="2" customFormat="1">
      <c r="A228" s="40"/>
      <c r="B228" s="41"/>
      <c r="C228" s="42"/>
      <c r="D228" s="224" t="s">
        <v>140</v>
      </c>
      <c r="E228" s="42"/>
      <c r="F228" s="225" t="s">
        <v>335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140</v>
      </c>
      <c r="AU228" s="19" t="s">
        <v>82</v>
      </c>
    </row>
    <row r="229" s="14" customFormat="1">
      <c r="A229" s="14"/>
      <c r="B229" s="236"/>
      <c r="C229" s="237"/>
      <c r="D229" s="219" t="s">
        <v>142</v>
      </c>
      <c r="E229" s="238" t="s">
        <v>19</v>
      </c>
      <c r="F229" s="239" t="s">
        <v>336</v>
      </c>
      <c r="G229" s="237"/>
      <c r="H229" s="240">
        <v>41.895000000000003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142</v>
      </c>
      <c r="AU229" s="246" t="s">
        <v>82</v>
      </c>
      <c r="AV229" s="14" t="s">
        <v>82</v>
      </c>
      <c r="AW229" s="14" t="s">
        <v>33</v>
      </c>
      <c r="AX229" s="14" t="s">
        <v>72</v>
      </c>
      <c r="AY229" s="246" t="s">
        <v>128</v>
      </c>
    </row>
    <row r="230" s="14" customFormat="1">
      <c r="A230" s="14"/>
      <c r="B230" s="236"/>
      <c r="C230" s="237"/>
      <c r="D230" s="219" t="s">
        <v>142</v>
      </c>
      <c r="E230" s="238" t="s">
        <v>19</v>
      </c>
      <c r="F230" s="239" t="s">
        <v>337</v>
      </c>
      <c r="G230" s="237"/>
      <c r="H230" s="240">
        <v>-4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142</v>
      </c>
      <c r="AU230" s="246" t="s">
        <v>82</v>
      </c>
      <c r="AV230" s="14" t="s">
        <v>82</v>
      </c>
      <c r="AW230" s="14" t="s">
        <v>33</v>
      </c>
      <c r="AX230" s="14" t="s">
        <v>72</v>
      </c>
      <c r="AY230" s="246" t="s">
        <v>128</v>
      </c>
    </row>
    <row r="231" s="15" customFormat="1">
      <c r="A231" s="15"/>
      <c r="B231" s="247"/>
      <c r="C231" s="248"/>
      <c r="D231" s="219" t="s">
        <v>142</v>
      </c>
      <c r="E231" s="249" t="s">
        <v>19</v>
      </c>
      <c r="F231" s="250" t="s">
        <v>146</v>
      </c>
      <c r="G231" s="248"/>
      <c r="H231" s="251">
        <v>37.895000000000003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7" t="s">
        <v>142</v>
      </c>
      <c r="AU231" s="257" t="s">
        <v>82</v>
      </c>
      <c r="AV231" s="15" t="s">
        <v>136</v>
      </c>
      <c r="AW231" s="15" t="s">
        <v>33</v>
      </c>
      <c r="AX231" s="15" t="s">
        <v>80</v>
      </c>
      <c r="AY231" s="257" t="s">
        <v>128</v>
      </c>
    </row>
    <row r="232" s="2" customFormat="1" ht="33" customHeight="1">
      <c r="A232" s="40"/>
      <c r="B232" s="41"/>
      <c r="C232" s="258" t="s">
        <v>338</v>
      </c>
      <c r="D232" s="258" t="s">
        <v>339</v>
      </c>
      <c r="E232" s="259" t="s">
        <v>340</v>
      </c>
      <c r="F232" s="260" t="s">
        <v>341</v>
      </c>
      <c r="G232" s="261" t="s">
        <v>134</v>
      </c>
      <c r="H232" s="262">
        <v>41.783999999999999</v>
      </c>
      <c r="I232" s="263"/>
      <c r="J232" s="264">
        <f>ROUND(I232*H232,2)</f>
        <v>0</v>
      </c>
      <c r="K232" s="260" t="s">
        <v>135</v>
      </c>
      <c r="L232" s="265"/>
      <c r="M232" s="266" t="s">
        <v>19</v>
      </c>
      <c r="N232" s="267" t="s">
        <v>43</v>
      </c>
      <c r="O232" s="86"/>
      <c r="P232" s="215">
        <f>O232*H232</f>
        <v>0</v>
      </c>
      <c r="Q232" s="215">
        <v>0.0016000000000000001</v>
      </c>
      <c r="R232" s="215">
        <f>Q232*H232</f>
        <v>0.066854400000000008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342</v>
      </c>
      <c r="AT232" s="217" t="s">
        <v>339</v>
      </c>
      <c r="AU232" s="217" t="s">
        <v>82</v>
      </c>
      <c r="AY232" s="19" t="s">
        <v>128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226</v>
      </c>
      <c r="BM232" s="217" t="s">
        <v>343</v>
      </c>
    </row>
    <row r="233" s="2" customFormat="1">
      <c r="A233" s="40"/>
      <c r="B233" s="41"/>
      <c r="C233" s="42"/>
      <c r="D233" s="219" t="s">
        <v>138</v>
      </c>
      <c r="E233" s="42"/>
      <c r="F233" s="220" t="s">
        <v>341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138</v>
      </c>
      <c r="AU233" s="19" t="s">
        <v>82</v>
      </c>
    </row>
    <row r="234" s="14" customFormat="1">
      <c r="A234" s="14"/>
      <c r="B234" s="236"/>
      <c r="C234" s="237"/>
      <c r="D234" s="219" t="s">
        <v>142</v>
      </c>
      <c r="E234" s="238" t="s">
        <v>19</v>
      </c>
      <c r="F234" s="239" t="s">
        <v>344</v>
      </c>
      <c r="G234" s="237"/>
      <c r="H234" s="240">
        <v>37.984999999999999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142</v>
      </c>
      <c r="AU234" s="246" t="s">
        <v>82</v>
      </c>
      <c r="AV234" s="14" t="s">
        <v>82</v>
      </c>
      <c r="AW234" s="14" t="s">
        <v>33</v>
      </c>
      <c r="AX234" s="14" t="s">
        <v>80</v>
      </c>
      <c r="AY234" s="246" t="s">
        <v>128</v>
      </c>
    </row>
    <row r="235" s="14" customFormat="1">
      <c r="A235" s="14"/>
      <c r="B235" s="236"/>
      <c r="C235" s="237"/>
      <c r="D235" s="219" t="s">
        <v>142</v>
      </c>
      <c r="E235" s="237"/>
      <c r="F235" s="239" t="s">
        <v>345</v>
      </c>
      <c r="G235" s="237"/>
      <c r="H235" s="240">
        <v>41.783999999999999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142</v>
      </c>
      <c r="AU235" s="246" t="s">
        <v>82</v>
      </c>
      <c r="AV235" s="14" t="s">
        <v>82</v>
      </c>
      <c r="AW235" s="14" t="s">
        <v>4</v>
      </c>
      <c r="AX235" s="14" t="s">
        <v>80</v>
      </c>
      <c r="AY235" s="246" t="s">
        <v>128</v>
      </c>
    </row>
    <row r="236" s="2" customFormat="1" ht="24.15" customHeight="1">
      <c r="A236" s="40"/>
      <c r="B236" s="41"/>
      <c r="C236" s="206" t="s">
        <v>346</v>
      </c>
      <c r="D236" s="206" t="s">
        <v>131</v>
      </c>
      <c r="E236" s="207" t="s">
        <v>347</v>
      </c>
      <c r="F236" s="208" t="s">
        <v>348</v>
      </c>
      <c r="G236" s="209" t="s">
        <v>184</v>
      </c>
      <c r="H236" s="210">
        <v>40.799999999999997</v>
      </c>
      <c r="I236" s="211"/>
      <c r="J236" s="212">
        <f>ROUND(I236*H236,2)</f>
        <v>0</v>
      </c>
      <c r="K236" s="208" t="s">
        <v>135</v>
      </c>
      <c r="L236" s="46"/>
      <c r="M236" s="213" t="s">
        <v>19</v>
      </c>
      <c r="N236" s="214" t="s">
        <v>43</v>
      </c>
      <c r="O236" s="86"/>
      <c r="P236" s="215">
        <f>O236*H236</f>
        <v>0</v>
      </c>
      <c r="Q236" s="215">
        <v>0.00020000000000000001</v>
      </c>
      <c r="R236" s="215">
        <f>Q236*H236</f>
        <v>0.0081600000000000006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226</v>
      </c>
      <c r="AT236" s="217" t="s">
        <v>131</v>
      </c>
      <c r="AU236" s="217" t="s">
        <v>82</v>
      </c>
      <c r="AY236" s="19" t="s">
        <v>128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80</v>
      </c>
      <c r="BK236" s="218">
        <f>ROUND(I236*H236,2)</f>
        <v>0</v>
      </c>
      <c r="BL236" s="19" t="s">
        <v>226</v>
      </c>
      <c r="BM236" s="217" t="s">
        <v>349</v>
      </c>
    </row>
    <row r="237" s="2" customFormat="1">
      <c r="A237" s="40"/>
      <c r="B237" s="41"/>
      <c r="C237" s="42"/>
      <c r="D237" s="219" t="s">
        <v>138</v>
      </c>
      <c r="E237" s="42"/>
      <c r="F237" s="220" t="s">
        <v>350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138</v>
      </c>
      <c r="AU237" s="19" t="s">
        <v>82</v>
      </c>
    </row>
    <row r="238" s="2" customFormat="1">
      <c r="A238" s="40"/>
      <c r="B238" s="41"/>
      <c r="C238" s="42"/>
      <c r="D238" s="224" t="s">
        <v>140</v>
      </c>
      <c r="E238" s="42"/>
      <c r="F238" s="225" t="s">
        <v>351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140</v>
      </c>
      <c r="AU238" s="19" t="s">
        <v>82</v>
      </c>
    </row>
    <row r="239" s="14" customFormat="1">
      <c r="A239" s="14"/>
      <c r="B239" s="236"/>
      <c r="C239" s="237"/>
      <c r="D239" s="219" t="s">
        <v>142</v>
      </c>
      <c r="E239" s="238" t="s">
        <v>19</v>
      </c>
      <c r="F239" s="239" t="s">
        <v>188</v>
      </c>
      <c r="G239" s="237"/>
      <c r="H239" s="240">
        <v>40.799999999999997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142</v>
      </c>
      <c r="AU239" s="246" t="s">
        <v>82</v>
      </c>
      <c r="AV239" s="14" t="s">
        <v>82</v>
      </c>
      <c r="AW239" s="14" t="s">
        <v>33</v>
      </c>
      <c r="AX239" s="14" t="s">
        <v>72</v>
      </c>
      <c r="AY239" s="246" t="s">
        <v>128</v>
      </c>
    </row>
    <row r="240" s="15" customFormat="1">
      <c r="A240" s="15"/>
      <c r="B240" s="247"/>
      <c r="C240" s="248"/>
      <c r="D240" s="219" t="s">
        <v>142</v>
      </c>
      <c r="E240" s="249" t="s">
        <v>19</v>
      </c>
      <c r="F240" s="250" t="s">
        <v>146</v>
      </c>
      <c r="G240" s="248"/>
      <c r="H240" s="251">
        <v>40.799999999999997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7" t="s">
        <v>142</v>
      </c>
      <c r="AU240" s="257" t="s">
        <v>82</v>
      </c>
      <c r="AV240" s="15" t="s">
        <v>136</v>
      </c>
      <c r="AW240" s="15" t="s">
        <v>33</v>
      </c>
      <c r="AX240" s="15" t="s">
        <v>80</v>
      </c>
      <c r="AY240" s="257" t="s">
        <v>128</v>
      </c>
    </row>
    <row r="241" s="2" customFormat="1" ht="33" customHeight="1">
      <c r="A241" s="40"/>
      <c r="B241" s="41"/>
      <c r="C241" s="206" t="s">
        <v>342</v>
      </c>
      <c r="D241" s="206" t="s">
        <v>131</v>
      </c>
      <c r="E241" s="207" t="s">
        <v>352</v>
      </c>
      <c r="F241" s="208" t="s">
        <v>353</v>
      </c>
      <c r="G241" s="209" t="s">
        <v>354</v>
      </c>
      <c r="H241" s="268"/>
      <c r="I241" s="211"/>
      <c r="J241" s="212">
        <f>ROUND(I241*H241,2)</f>
        <v>0</v>
      </c>
      <c r="K241" s="208" t="s">
        <v>135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226</v>
      </c>
      <c r="AT241" s="217" t="s">
        <v>131</v>
      </c>
      <c r="AU241" s="217" t="s">
        <v>82</v>
      </c>
      <c r="AY241" s="19" t="s">
        <v>128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226</v>
      </c>
      <c r="BM241" s="217" t="s">
        <v>355</v>
      </c>
    </row>
    <row r="242" s="2" customFormat="1">
      <c r="A242" s="40"/>
      <c r="B242" s="41"/>
      <c r="C242" s="42"/>
      <c r="D242" s="219" t="s">
        <v>138</v>
      </c>
      <c r="E242" s="42"/>
      <c r="F242" s="220" t="s">
        <v>356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138</v>
      </c>
      <c r="AU242" s="19" t="s">
        <v>82</v>
      </c>
    </row>
    <row r="243" s="2" customFormat="1">
      <c r="A243" s="40"/>
      <c r="B243" s="41"/>
      <c r="C243" s="42"/>
      <c r="D243" s="224" t="s">
        <v>140</v>
      </c>
      <c r="E243" s="42"/>
      <c r="F243" s="225" t="s">
        <v>357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140</v>
      </c>
      <c r="AU243" s="19" t="s">
        <v>82</v>
      </c>
    </row>
    <row r="244" s="12" customFormat="1" ht="22.8" customHeight="1">
      <c r="A244" s="12"/>
      <c r="B244" s="190"/>
      <c r="C244" s="191"/>
      <c r="D244" s="192" t="s">
        <v>71</v>
      </c>
      <c r="E244" s="204" t="s">
        <v>358</v>
      </c>
      <c r="F244" s="204" t="s">
        <v>359</v>
      </c>
      <c r="G244" s="191"/>
      <c r="H244" s="191"/>
      <c r="I244" s="194"/>
      <c r="J244" s="205">
        <f>BK244</f>
        <v>0</v>
      </c>
      <c r="K244" s="191"/>
      <c r="L244" s="196"/>
      <c r="M244" s="197"/>
      <c r="N244" s="198"/>
      <c r="O244" s="198"/>
      <c r="P244" s="199">
        <f>SUM(P245:P310)</f>
        <v>0</v>
      </c>
      <c r="Q244" s="198"/>
      <c r="R244" s="199">
        <f>SUM(R245:R310)</f>
        <v>0.70248370000000004</v>
      </c>
      <c r="S244" s="198"/>
      <c r="T244" s="200">
        <f>SUM(T245:T310)</f>
        <v>0.12592500000000001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1" t="s">
        <v>82</v>
      </c>
      <c r="AT244" s="202" t="s">
        <v>71</v>
      </c>
      <c r="AU244" s="202" t="s">
        <v>80</v>
      </c>
      <c r="AY244" s="201" t="s">
        <v>128</v>
      </c>
      <c r="BK244" s="203">
        <f>SUM(BK245:BK310)</f>
        <v>0</v>
      </c>
    </row>
    <row r="245" s="2" customFormat="1" ht="24.15" customHeight="1">
      <c r="A245" s="40"/>
      <c r="B245" s="41"/>
      <c r="C245" s="206" t="s">
        <v>360</v>
      </c>
      <c r="D245" s="206" t="s">
        <v>131</v>
      </c>
      <c r="E245" s="207" t="s">
        <v>361</v>
      </c>
      <c r="F245" s="208" t="s">
        <v>362</v>
      </c>
      <c r="G245" s="209" t="s">
        <v>134</v>
      </c>
      <c r="H245" s="210">
        <v>37.895000000000003</v>
      </c>
      <c r="I245" s="211"/>
      <c r="J245" s="212">
        <f>ROUND(I245*H245,2)</f>
        <v>0</v>
      </c>
      <c r="K245" s="208" t="s">
        <v>135</v>
      </c>
      <c r="L245" s="46"/>
      <c r="M245" s="213" t="s">
        <v>19</v>
      </c>
      <c r="N245" s="214" t="s">
        <v>43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226</v>
      </c>
      <c r="AT245" s="217" t="s">
        <v>131</v>
      </c>
      <c r="AU245" s="217" t="s">
        <v>82</v>
      </c>
      <c r="AY245" s="19" t="s">
        <v>128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80</v>
      </c>
      <c r="BK245" s="218">
        <f>ROUND(I245*H245,2)</f>
        <v>0</v>
      </c>
      <c r="BL245" s="19" t="s">
        <v>226</v>
      </c>
      <c r="BM245" s="217" t="s">
        <v>363</v>
      </c>
    </row>
    <row r="246" s="2" customFormat="1">
      <c r="A246" s="40"/>
      <c r="B246" s="41"/>
      <c r="C246" s="42"/>
      <c r="D246" s="219" t="s">
        <v>138</v>
      </c>
      <c r="E246" s="42"/>
      <c r="F246" s="220" t="s">
        <v>364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138</v>
      </c>
      <c r="AU246" s="19" t="s">
        <v>82</v>
      </c>
    </row>
    <row r="247" s="2" customFormat="1">
      <c r="A247" s="40"/>
      <c r="B247" s="41"/>
      <c r="C247" s="42"/>
      <c r="D247" s="224" t="s">
        <v>140</v>
      </c>
      <c r="E247" s="42"/>
      <c r="F247" s="225" t="s">
        <v>365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140</v>
      </c>
      <c r="AU247" s="19" t="s">
        <v>82</v>
      </c>
    </row>
    <row r="248" s="14" customFormat="1">
      <c r="A248" s="14"/>
      <c r="B248" s="236"/>
      <c r="C248" s="237"/>
      <c r="D248" s="219" t="s">
        <v>142</v>
      </c>
      <c r="E248" s="238" t="s">
        <v>19</v>
      </c>
      <c r="F248" s="239" t="s">
        <v>336</v>
      </c>
      <c r="G248" s="237"/>
      <c r="H248" s="240">
        <v>41.895000000000003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142</v>
      </c>
      <c r="AU248" s="246" t="s">
        <v>82</v>
      </c>
      <c r="AV248" s="14" t="s">
        <v>82</v>
      </c>
      <c r="AW248" s="14" t="s">
        <v>33</v>
      </c>
      <c r="AX248" s="14" t="s">
        <v>72</v>
      </c>
      <c r="AY248" s="246" t="s">
        <v>128</v>
      </c>
    </row>
    <row r="249" s="14" customFormat="1">
      <c r="A249" s="14"/>
      <c r="B249" s="236"/>
      <c r="C249" s="237"/>
      <c r="D249" s="219" t="s">
        <v>142</v>
      </c>
      <c r="E249" s="238" t="s">
        <v>19</v>
      </c>
      <c r="F249" s="239" t="s">
        <v>337</v>
      </c>
      <c r="G249" s="237"/>
      <c r="H249" s="240">
        <v>-4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142</v>
      </c>
      <c r="AU249" s="246" t="s">
        <v>82</v>
      </c>
      <c r="AV249" s="14" t="s">
        <v>82</v>
      </c>
      <c r="AW249" s="14" t="s">
        <v>33</v>
      </c>
      <c r="AX249" s="14" t="s">
        <v>72</v>
      </c>
      <c r="AY249" s="246" t="s">
        <v>128</v>
      </c>
    </row>
    <row r="250" s="15" customFormat="1">
      <c r="A250" s="15"/>
      <c r="B250" s="247"/>
      <c r="C250" s="248"/>
      <c r="D250" s="219" t="s">
        <v>142</v>
      </c>
      <c r="E250" s="249" t="s">
        <v>19</v>
      </c>
      <c r="F250" s="250" t="s">
        <v>146</v>
      </c>
      <c r="G250" s="248"/>
      <c r="H250" s="251">
        <v>37.895000000000003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7" t="s">
        <v>142</v>
      </c>
      <c r="AU250" s="257" t="s">
        <v>82</v>
      </c>
      <c r="AV250" s="15" t="s">
        <v>136</v>
      </c>
      <c r="AW250" s="15" t="s">
        <v>33</v>
      </c>
      <c r="AX250" s="15" t="s">
        <v>80</v>
      </c>
      <c r="AY250" s="257" t="s">
        <v>128</v>
      </c>
    </row>
    <row r="251" s="2" customFormat="1" ht="16.5" customHeight="1">
      <c r="A251" s="40"/>
      <c r="B251" s="41"/>
      <c r="C251" s="206" t="s">
        <v>366</v>
      </c>
      <c r="D251" s="206" t="s">
        <v>131</v>
      </c>
      <c r="E251" s="207" t="s">
        <v>367</v>
      </c>
      <c r="F251" s="208" t="s">
        <v>368</v>
      </c>
      <c r="G251" s="209" t="s">
        <v>134</v>
      </c>
      <c r="H251" s="210">
        <v>37.895000000000003</v>
      </c>
      <c r="I251" s="211"/>
      <c r="J251" s="212">
        <f>ROUND(I251*H251,2)</f>
        <v>0</v>
      </c>
      <c r="K251" s="208" t="s">
        <v>135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226</v>
      </c>
      <c r="AT251" s="217" t="s">
        <v>131</v>
      </c>
      <c r="AU251" s="217" t="s">
        <v>82</v>
      </c>
      <c r="AY251" s="19" t="s">
        <v>128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226</v>
      </c>
      <c r="BM251" s="217" t="s">
        <v>369</v>
      </c>
    </row>
    <row r="252" s="2" customFormat="1">
      <c r="A252" s="40"/>
      <c r="B252" s="41"/>
      <c r="C252" s="42"/>
      <c r="D252" s="219" t="s">
        <v>138</v>
      </c>
      <c r="E252" s="42"/>
      <c r="F252" s="220" t="s">
        <v>370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138</v>
      </c>
      <c r="AU252" s="19" t="s">
        <v>82</v>
      </c>
    </row>
    <row r="253" s="2" customFormat="1">
      <c r="A253" s="40"/>
      <c r="B253" s="41"/>
      <c r="C253" s="42"/>
      <c r="D253" s="224" t="s">
        <v>140</v>
      </c>
      <c r="E253" s="42"/>
      <c r="F253" s="225" t="s">
        <v>371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140</v>
      </c>
      <c r="AU253" s="19" t="s">
        <v>82</v>
      </c>
    </row>
    <row r="254" s="14" customFormat="1">
      <c r="A254" s="14"/>
      <c r="B254" s="236"/>
      <c r="C254" s="237"/>
      <c r="D254" s="219" t="s">
        <v>142</v>
      </c>
      <c r="E254" s="238" t="s">
        <v>19</v>
      </c>
      <c r="F254" s="239" t="s">
        <v>336</v>
      </c>
      <c r="G254" s="237"/>
      <c r="H254" s="240">
        <v>41.895000000000003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142</v>
      </c>
      <c r="AU254" s="246" t="s">
        <v>82</v>
      </c>
      <c r="AV254" s="14" t="s">
        <v>82</v>
      </c>
      <c r="AW254" s="14" t="s">
        <v>33</v>
      </c>
      <c r="AX254" s="14" t="s">
        <v>72</v>
      </c>
      <c r="AY254" s="246" t="s">
        <v>128</v>
      </c>
    </row>
    <row r="255" s="14" customFormat="1">
      <c r="A255" s="14"/>
      <c r="B255" s="236"/>
      <c r="C255" s="237"/>
      <c r="D255" s="219" t="s">
        <v>142</v>
      </c>
      <c r="E255" s="238" t="s">
        <v>19</v>
      </c>
      <c r="F255" s="239" t="s">
        <v>337</v>
      </c>
      <c r="G255" s="237"/>
      <c r="H255" s="240">
        <v>-4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142</v>
      </c>
      <c r="AU255" s="246" t="s">
        <v>82</v>
      </c>
      <c r="AV255" s="14" t="s">
        <v>82</v>
      </c>
      <c r="AW255" s="14" t="s">
        <v>33</v>
      </c>
      <c r="AX255" s="14" t="s">
        <v>72</v>
      </c>
      <c r="AY255" s="246" t="s">
        <v>128</v>
      </c>
    </row>
    <row r="256" s="15" customFormat="1">
      <c r="A256" s="15"/>
      <c r="B256" s="247"/>
      <c r="C256" s="248"/>
      <c r="D256" s="219" t="s">
        <v>142</v>
      </c>
      <c r="E256" s="249" t="s">
        <v>19</v>
      </c>
      <c r="F256" s="250" t="s">
        <v>146</v>
      </c>
      <c r="G256" s="248"/>
      <c r="H256" s="251">
        <v>37.895000000000003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7" t="s">
        <v>142</v>
      </c>
      <c r="AU256" s="257" t="s">
        <v>82</v>
      </c>
      <c r="AV256" s="15" t="s">
        <v>136</v>
      </c>
      <c r="AW256" s="15" t="s">
        <v>33</v>
      </c>
      <c r="AX256" s="15" t="s">
        <v>80</v>
      </c>
      <c r="AY256" s="257" t="s">
        <v>128</v>
      </c>
    </row>
    <row r="257" s="2" customFormat="1" ht="24.15" customHeight="1">
      <c r="A257" s="40"/>
      <c r="B257" s="41"/>
      <c r="C257" s="206" t="s">
        <v>372</v>
      </c>
      <c r="D257" s="206" t="s">
        <v>131</v>
      </c>
      <c r="E257" s="207" t="s">
        <v>373</v>
      </c>
      <c r="F257" s="208" t="s">
        <v>374</v>
      </c>
      <c r="G257" s="209" t="s">
        <v>134</v>
      </c>
      <c r="H257" s="210">
        <v>37.895000000000003</v>
      </c>
      <c r="I257" s="211"/>
      <c r="J257" s="212">
        <f>ROUND(I257*H257,2)</f>
        <v>0</v>
      </c>
      <c r="K257" s="208" t="s">
        <v>135</v>
      </c>
      <c r="L257" s="46"/>
      <c r="M257" s="213" t="s">
        <v>19</v>
      </c>
      <c r="N257" s="214" t="s">
        <v>43</v>
      </c>
      <c r="O257" s="86"/>
      <c r="P257" s="215">
        <f>O257*H257</f>
        <v>0</v>
      </c>
      <c r="Q257" s="215">
        <v>0.00020000000000000001</v>
      </c>
      <c r="R257" s="215">
        <f>Q257*H257</f>
        <v>0.0075790000000000007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226</v>
      </c>
      <c r="AT257" s="217" t="s">
        <v>131</v>
      </c>
      <c r="AU257" s="217" t="s">
        <v>82</v>
      </c>
      <c r="AY257" s="19" t="s">
        <v>128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80</v>
      </c>
      <c r="BK257" s="218">
        <f>ROUND(I257*H257,2)</f>
        <v>0</v>
      </c>
      <c r="BL257" s="19" t="s">
        <v>226</v>
      </c>
      <c r="BM257" s="217" t="s">
        <v>375</v>
      </c>
    </row>
    <row r="258" s="2" customFormat="1">
      <c r="A258" s="40"/>
      <c r="B258" s="41"/>
      <c r="C258" s="42"/>
      <c r="D258" s="219" t="s">
        <v>138</v>
      </c>
      <c r="E258" s="42"/>
      <c r="F258" s="220" t="s">
        <v>376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138</v>
      </c>
      <c r="AU258" s="19" t="s">
        <v>82</v>
      </c>
    </row>
    <row r="259" s="2" customFormat="1">
      <c r="A259" s="40"/>
      <c r="B259" s="41"/>
      <c r="C259" s="42"/>
      <c r="D259" s="224" t="s">
        <v>140</v>
      </c>
      <c r="E259" s="42"/>
      <c r="F259" s="225" t="s">
        <v>377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140</v>
      </c>
      <c r="AU259" s="19" t="s">
        <v>82</v>
      </c>
    </row>
    <row r="260" s="14" customFormat="1">
      <c r="A260" s="14"/>
      <c r="B260" s="236"/>
      <c r="C260" s="237"/>
      <c r="D260" s="219" t="s">
        <v>142</v>
      </c>
      <c r="E260" s="238" t="s">
        <v>19</v>
      </c>
      <c r="F260" s="239" t="s">
        <v>336</v>
      </c>
      <c r="G260" s="237"/>
      <c r="H260" s="240">
        <v>41.895000000000003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142</v>
      </c>
      <c r="AU260" s="246" t="s">
        <v>82</v>
      </c>
      <c r="AV260" s="14" t="s">
        <v>82</v>
      </c>
      <c r="AW260" s="14" t="s">
        <v>33</v>
      </c>
      <c r="AX260" s="14" t="s">
        <v>72</v>
      </c>
      <c r="AY260" s="246" t="s">
        <v>128</v>
      </c>
    </row>
    <row r="261" s="14" customFormat="1">
      <c r="A261" s="14"/>
      <c r="B261" s="236"/>
      <c r="C261" s="237"/>
      <c r="D261" s="219" t="s">
        <v>142</v>
      </c>
      <c r="E261" s="238" t="s">
        <v>19</v>
      </c>
      <c r="F261" s="239" t="s">
        <v>337</v>
      </c>
      <c r="G261" s="237"/>
      <c r="H261" s="240">
        <v>-4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142</v>
      </c>
      <c r="AU261" s="246" t="s">
        <v>82</v>
      </c>
      <c r="AV261" s="14" t="s">
        <v>82</v>
      </c>
      <c r="AW261" s="14" t="s">
        <v>33</v>
      </c>
      <c r="AX261" s="14" t="s">
        <v>72</v>
      </c>
      <c r="AY261" s="246" t="s">
        <v>128</v>
      </c>
    </row>
    <row r="262" s="15" customFormat="1">
      <c r="A262" s="15"/>
      <c r="B262" s="247"/>
      <c r="C262" s="248"/>
      <c r="D262" s="219" t="s">
        <v>142</v>
      </c>
      <c r="E262" s="249" t="s">
        <v>19</v>
      </c>
      <c r="F262" s="250" t="s">
        <v>146</v>
      </c>
      <c r="G262" s="248"/>
      <c r="H262" s="251">
        <v>37.895000000000003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7" t="s">
        <v>142</v>
      </c>
      <c r="AU262" s="257" t="s">
        <v>82</v>
      </c>
      <c r="AV262" s="15" t="s">
        <v>136</v>
      </c>
      <c r="AW262" s="15" t="s">
        <v>33</v>
      </c>
      <c r="AX262" s="15" t="s">
        <v>80</v>
      </c>
      <c r="AY262" s="257" t="s">
        <v>128</v>
      </c>
    </row>
    <row r="263" s="2" customFormat="1" ht="37.8" customHeight="1">
      <c r="A263" s="40"/>
      <c r="B263" s="41"/>
      <c r="C263" s="206" t="s">
        <v>378</v>
      </c>
      <c r="D263" s="206" t="s">
        <v>131</v>
      </c>
      <c r="E263" s="207" t="s">
        <v>379</v>
      </c>
      <c r="F263" s="208" t="s">
        <v>380</v>
      </c>
      <c r="G263" s="209" t="s">
        <v>134</v>
      </c>
      <c r="H263" s="210">
        <v>37.895000000000003</v>
      </c>
      <c r="I263" s="211"/>
      <c r="J263" s="212">
        <f>ROUND(I263*H263,2)</f>
        <v>0</v>
      </c>
      <c r="K263" s="208" t="s">
        <v>135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0.014999999999999999</v>
      </c>
      <c r="R263" s="215">
        <f>Q263*H263</f>
        <v>0.56842500000000007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226</v>
      </c>
      <c r="AT263" s="217" t="s">
        <v>131</v>
      </c>
      <c r="AU263" s="217" t="s">
        <v>82</v>
      </c>
      <c r="AY263" s="19" t="s">
        <v>128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226</v>
      </c>
      <c r="BM263" s="217" t="s">
        <v>381</v>
      </c>
    </row>
    <row r="264" s="2" customFormat="1">
      <c r="A264" s="40"/>
      <c r="B264" s="41"/>
      <c r="C264" s="42"/>
      <c r="D264" s="219" t="s">
        <v>138</v>
      </c>
      <c r="E264" s="42"/>
      <c r="F264" s="220" t="s">
        <v>382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138</v>
      </c>
      <c r="AU264" s="19" t="s">
        <v>82</v>
      </c>
    </row>
    <row r="265" s="2" customFormat="1">
      <c r="A265" s="40"/>
      <c r="B265" s="41"/>
      <c r="C265" s="42"/>
      <c r="D265" s="224" t="s">
        <v>140</v>
      </c>
      <c r="E265" s="42"/>
      <c r="F265" s="225" t="s">
        <v>383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140</v>
      </c>
      <c r="AU265" s="19" t="s">
        <v>82</v>
      </c>
    </row>
    <row r="266" s="14" customFormat="1">
      <c r="A266" s="14"/>
      <c r="B266" s="236"/>
      <c r="C266" s="237"/>
      <c r="D266" s="219" t="s">
        <v>142</v>
      </c>
      <c r="E266" s="238" t="s">
        <v>19</v>
      </c>
      <c r="F266" s="239" t="s">
        <v>336</v>
      </c>
      <c r="G266" s="237"/>
      <c r="H266" s="240">
        <v>41.895000000000003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142</v>
      </c>
      <c r="AU266" s="246" t="s">
        <v>82</v>
      </c>
      <c r="AV266" s="14" t="s">
        <v>82</v>
      </c>
      <c r="AW266" s="14" t="s">
        <v>33</v>
      </c>
      <c r="AX266" s="14" t="s">
        <v>72</v>
      </c>
      <c r="AY266" s="246" t="s">
        <v>128</v>
      </c>
    </row>
    <row r="267" s="14" customFormat="1">
      <c r="A267" s="14"/>
      <c r="B267" s="236"/>
      <c r="C267" s="237"/>
      <c r="D267" s="219" t="s">
        <v>142</v>
      </c>
      <c r="E267" s="238" t="s">
        <v>19</v>
      </c>
      <c r="F267" s="239" t="s">
        <v>337</v>
      </c>
      <c r="G267" s="237"/>
      <c r="H267" s="240">
        <v>-4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142</v>
      </c>
      <c r="AU267" s="246" t="s">
        <v>82</v>
      </c>
      <c r="AV267" s="14" t="s">
        <v>82</v>
      </c>
      <c r="AW267" s="14" t="s">
        <v>33</v>
      </c>
      <c r="AX267" s="14" t="s">
        <v>72</v>
      </c>
      <c r="AY267" s="246" t="s">
        <v>128</v>
      </c>
    </row>
    <row r="268" s="15" customFormat="1">
      <c r="A268" s="15"/>
      <c r="B268" s="247"/>
      <c r="C268" s="248"/>
      <c r="D268" s="219" t="s">
        <v>142</v>
      </c>
      <c r="E268" s="249" t="s">
        <v>19</v>
      </c>
      <c r="F268" s="250" t="s">
        <v>146</v>
      </c>
      <c r="G268" s="248"/>
      <c r="H268" s="251">
        <v>37.895000000000003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7" t="s">
        <v>142</v>
      </c>
      <c r="AU268" s="257" t="s">
        <v>82</v>
      </c>
      <c r="AV268" s="15" t="s">
        <v>136</v>
      </c>
      <c r="AW268" s="15" t="s">
        <v>33</v>
      </c>
      <c r="AX268" s="15" t="s">
        <v>80</v>
      </c>
      <c r="AY268" s="257" t="s">
        <v>128</v>
      </c>
    </row>
    <row r="269" s="2" customFormat="1" ht="24.15" customHeight="1">
      <c r="A269" s="40"/>
      <c r="B269" s="41"/>
      <c r="C269" s="206" t="s">
        <v>384</v>
      </c>
      <c r="D269" s="206" t="s">
        <v>131</v>
      </c>
      <c r="E269" s="207" t="s">
        <v>385</v>
      </c>
      <c r="F269" s="208" t="s">
        <v>386</v>
      </c>
      <c r="G269" s="209" t="s">
        <v>134</v>
      </c>
      <c r="H269" s="210">
        <v>37.895000000000003</v>
      </c>
      <c r="I269" s="211"/>
      <c r="J269" s="212">
        <f>ROUND(I269*H269,2)</f>
        <v>0</v>
      </c>
      <c r="K269" s="208" t="s">
        <v>135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0.0030000000000000001</v>
      </c>
      <c r="T269" s="216">
        <f>S269*H269</f>
        <v>0.11368500000000001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226</v>
      </c>
      <c r="AT269" s="217" t="s">
        <v>131</v>
      </c>
      <c r="AU269" s="217" t="s">
        <v>82</v>
      </c>
      <c r="AY269" s="19" t="s">
        <v>128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226</v>
      </c>
      <c r="BM269" s="217" t="s">
        <v>387</v>
      </c>
    </row>
    <row r="270" s="2" customFormat="1">
      <c r="A270" s="40"/>
      <c r="B270" s="41"/>
      <c r="C270" s="42"/>
      <c r="D270" s="219" t="s">
        <v>138</v>
      </c>
      <c r="E270" s="42"/>
      <c r="F270" s="220" t="s">
        <v>388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138</v>
      </c>
      <c r="AU270" s="19" t="s">
        <v>82</v>
      </c>
    </row>
    <row r="271" s="2" customFormat="1">
      <c r="A271" s="40"/>
      <c r="B271" s="41"/>
      <c r="C271" s="42"/>
      <c r="D271" s="224" t="s">
        <v>140</v>
      </c>
      <c r="E271" s="42"/>
      <c r="F271" s="225" t="s">
        <v>389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140</v>
      </c>
      <c r="AU271" s="19" t="s">
        <v>82</v>
      </c>
    </row>
    <row r="272" s="14" customFormat="1">
      <c r="A272" s="14"/>
      <c r="B272" s="236"/>
      <c r="C272" s="237"/>
      <c r="D272" s="219" t="s">
        <v>142</v>
      </c>
      <c r="E272" s="238" t="s">
        <v>19</v>
      </c>
      <c r="F272" s="239" t="s">
        <v>336</v>
      </c>
      <c r="G272" s="237"/>
      <c r="H272" s="240">
        <v>41.895000000000003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142</v>
      </c>
      <c r="AU272" s="246" t="s">
        <v>82</v>
      </c>
      <c r="AV272" s="14" t="s">
        <v>82</v>
      </c>
      <c r="AW272" s="14" t="s">
        <v>33</v>
      </c>
      <c r="AX272" s="14" t="s">
        <v>72</v>
      </c>
      <c r="AY272" s="246" t="s">
        <v>128</v>
      </c>
    </row>
    <row r="273" s="14" customFormat="1">
      <c r="A273" s="14"/>
      <c r="B273" s="236"/>
      <c r="C273" s="237"/>
      <c r="D273" s="219" t="s">
        <v>142</v>
      </c>
      <c r="E273" s="238" t="s">
        <v>19</v>
      </c>
      <c r="F273" s="239" t="s">
        <v>337</v>
      </c>
      <c r="G273" s="237"/>
      <c r="H273" s="240">
        <v>-4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142</v>
      </c>
      <c r="AU273" s="246" t="s">
        <v>82</v>
      </c>
      <c r="AV273" s="14" t="s">
        <v>82</v>
      </c>
      <c r="AW273" s="14" t="s">
        <v>33</v>
      </c>
      <c r="AX273" s="14" t="s">
        <v>72</v>
      </c>
      <c r="AY273" s="246" t="s">
        <v>128</v>
      </c>
    </row>
    <row r="274" s="15" customFormat="1">
      <c r="A274" s="15"/>
      <c r="B274" s="247"/>
      <c r="C274" s="248"/>
      <c r="D274" s="219" t="s">
        <v>142</v>
      </c>
      <c r="E274" s="249" t="s">
        <v>19</v>
      </c>
      <c r="F274" s="250" t="s">
        <v>146</v>
      </c>
      <c r="G274" s="248"/>
      <c r="H274" s="251">
        <v>37.895000000000003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7" t="s">
        <v>142</v>
      </c>
      <c r="AU274" s="257" t="s">
        <v>82</v>
      </c>
      <c r="AV274" s="15" t="s">
        <v>136</v>
      </c>
      <c r="AW274" s="15" t="s">
        <v>33</v>
      </c>
      <c r="AX274" s="15" t="s">
        <v>80</v>
      </c>
      <c r="AY274" s="257" t="s">
        <v>128</v>
      </c>
    </row>
    <row r="275" s="2" customFormat="1" ht="16.5" customHeight="1">
      <c r="A275" s="40"/>
      <c r="B275" s="41"/>
      <c r="C275" s="206" t="s">
        <v>390</v>
      </c>
      <c r="D275" s="206" t="s">
        <v>131</v>
      </c>
      <c r="E275" s="207" t="s">
        <v>391</v>
      </c>
      <c r="F275" s="208" t="s">
        <v>392</v>
      </c>
      <c r="G275" s="209" t="s">
        <v>134</v>
      </c>
      <c r="H275" s="210">
        <v>37.895000000000003</v>
      </c>
      <c r="I275" s="211"/>
      <c r="J275" s="212">
        <f>ROUND(I275*H275,2)</f>
        <v>0</v>
      </c>
      <c r="K275" s="208" t="s">
        <v>135</v>
      </c>
      <c r="L275" s="46"/>
      <c r="M275" s="213" t="s">
        <v>19</v>
      </c>
      <c r="N275" s="214" t="s">
        <v>43</v>
      </c>
      <c r="O275" s="86"/>
      <c r="P275" s="215">
        <f>O275*H275</f>
        <v>0</v>
      </c>
      <c r="Q275" s="215">
        <v>0.00029999999999999997</v>
      </c>
      <c r="R275" s="215">
        <f>Q275*H275</f>
        <v>0.0113685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226</v>
      </c>
      <c r="AT275" s="217" t="s">
        <v>131</v>
      </c>
      <c r="AU275" s="217" t="s">
        <v>82</v>
      </c>
      <c r="AY275" s="19" t="s">
        <v>128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80</v>
      </c>
      <c r="BK275" s="218">
        <f>ROUND(I275*H275,2)</f>
        <v>0</v>
      </c>
      <c r="BL275" s="19" t="s">
        <v>226</v>
      </c>
      <c r="BM275" s="217" t="s">
        <v>393</v>
      </c>
    </row>
    <row r="276" s="2" customFormat="1">
      <c r="A276" s="40"/>
      <c r="B276" s="41"/>
      <c r="C276" s="42"/>
      <c r="D276" s="219" t="s">
        <v>138</v>
      </c>
      <c r="E276" s="42"/>
      <c r="F276" s="220" t="s">
        <v>394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138</v>
      </c>
      <c r="AU276" s="19" t="s">
        <v>82</v>
      </c>
    </row>
    <row r="277" s="2" customFormat="1">
      <c r="A277" s="40"/>
      <c r="B277" s="41"/>
      <c r="C277" s="42"/>
      <c r="D277" s="224" t="s">
        <v>140</v>
      </c>
      <c r="E277" s="42"/>
      <c r="F277" s="225" t="s">
        <v>395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140</v>
      </c>
      <c r="AU277" s="19" t="s">
        <v>82</v>
      </c>
    </row>
    <row r="278" s="14" customFormat="1">
      <c r="A278" s="14"/>
      <c r="B278" s="236"/>
      <c r="C278" s="237"/>
      <c r="D278" s="219" t="s">
        <v>142</v>
      </c>
      <c r="E278" s="238" t="s">
        <v>19</v>
      </c>
      <c r="F278" s="239" t="s">
        <v>336</v>
      </c>
      <c r="G278" s="237"/>
      <c r="H278" s="240">
        <v>41.895000000000003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142</v>
      </c>
      <c r="AU278" s="246" t="s">
        <v>82</v>
      </c>
      <c r="AV278" s="14" t="s">
        <v>82</v>
      </c>
      <c r="AW278" s="14" t="s">
        <v>33</v>
      </c>
      <c r="AX278" s="14" t="s">
        <v>72</v>
      </c>
      <c r="AY278" s="246" t="s">
        <v>128</v>
      </c>
    </row>
    <row r="279" s="14" customFormat="1">
      <c r="A279" s="14"/>
      <c r="B279" s="236"/>
      <c r="C279" s="237"/>
      <c r="D279" s="219" t="s">
        <v>142</v>
      </c>
      <c r="E279" s="238" t="s">
        <v>19</v>
      </c>
      <c r="F279" s="239" t="s">
        <v>337</v>
      </c>
      <c r="G279" s="237"/>
      <c r="H279" s="240">
        <v>-4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142</v>
      </c>
      <c r="AU279" s="246" t="s">
        <v>82</v>
      </c>
      <c r="AV279" s="14" t="s">
        <v>82</v>
      </c>
      <c r="AW279" s="14" t="s">
        <v>33</v>
      </c>
      <c r="AX279" s="14" t="s">
        <v>72</v>
      </c>
      <c r="AY279" s="246" t="s">
        <v>128</v>
      </c>
    </row>
    <row r="280" s="15" customFormat="1">
      <c r="A280" s="15"/>
      <c r="B280" s="247"/>
      <c r="C280" s="248"/>
      <c r="D280" s="219" t="s">
        <v>142</v>
      </c>
      <c r="E280" s="249" t="s">
        <v>19</v>
      </c>
      <c r="F280" s="250" t="s">
        <v>146</v>
      </c>
      <c r="G280" s="248"/>
      <c r="H280" s="251">
        <v>37.895000000000003</v>
      </c>
      <c r="I280" s="252"/>
      <c r="J280" s="248"/>
      <c r="K280" s="248"/>
      <c r="L280" s="253"/>
      <c r="M280" s="254"/>
      <c r="N280" s="255"/>
      <c r="O280" s="255"/>
      <c r="P280" s="255"/>
      <c r="Q280" s="255"/>
      <c r="R280" s="255"/>
      <c r="S280" s="255"/>
      <c r="T280" s="25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7" t="s">
        <v>142</v>
      </c>
      <c r="AU280" s="257" t="s">
        <v>82</v>
      </c>
      <c r="AV280" s="15" t="s">
        <v>136</v>
      </c>
      <c r="AW280" s="15" t="s">
        <v>33</v>
      </c>
      <c r="AX280" s="15" t="s">
        <v>80</v>
      </c>
      <c r="AY280" s="257" t="s">
        <v>128</v>
      </c>
    </row>
    <row r="281" s="2" customFormat="1" ht="37.8" customHeight="1">
      <c r="A281" s="40"/>
      <c r="B281" s="41"/>
      <c r="C281" s="258" t="s">
        <v>396</v>
      </c>
      <c r="D281" s="258" t="s">
        <v>339</v>
      </c>
      <c r="E281" s="259" t="s">
        <v>397</v>
      </c>
      <c r="F281" s="260" t="s">
        <v>398</v>
      </c>
      <c r="G281" s="261" t="s">
        <v>134</v>
      </c>
      <c r="H281" s="262">
        <v>43.579000000000001</v>
      </c>
      <c r="I281" s="263"/>
      <c r="J281" s="264">
        <f>ROUND(I281*H281,2)</f>
        <v>0</v>
      </c>
      <c r="K281" s="260" t="s">
        <v>135</v>
      </c>
      <c r="L281" s="265"/>
      <c r="M281" s="266" t="s">
        <v>19</v>
      </c>
      <c r="N281" s="267" t="s">
        <v>43</v>
      </c>
      <c r="O281" s="86"/>
      <c r="P281" s="215">
        <f>O281*H281</f>
        <v>0</v>
      </c>
      <c r="Q281" s="215">
        <v>0.0023999999999999998</v>
      </c>
      <c r="R281" s="215">
        <f>Q281*H281</f>
        <v>0.10458959999999999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342</v>
      </c>
      <c r="AT281" s="217" t="s">
        <v>339</v>
      </c>
      <c r="AU281" s="217" t="s">
        <v>82</v>
      </c>
      <c r="AY281" s="19" t="s">
        <v>128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80</v>
      </c>
      <c r="BK281" s="218">
        <f>ROUND(I281*H281,2)</f>
        <v>0</v>
      </c>
      <c r="BL281" s="19" t="s">
        <v>226</v>
      </c>
      <c r="BM281" s="217" t="s">
        <v>399</v>
      </c>
    </row>
    <row r="282" s="2" customFormat="1">
      <c r="A282" s="40"/>
      <c r="B282" s="41"/>
      <c r="C282" s="42"/>
      <c r="D282" s="219" t="s">
        <v>138</v>
      </c>
      <c r="E282" s="42"/>
      <c r="F282" s="220" t="s">
        <v>398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138</v>
      </c>
      <c r="AU282" s="19" t="s">
        <v>82</v>
      </c>
    </row>
    <row r="283" s="14" customFormat="1">
      <c r="A283" s="14"/>
      <c r="B283" s="236"/>
      <c r="C283" s="237"/>
      <c r="D283" s="219" t="s">
        <v>142</v>
      </c>
      <c r="E283" s="238" t="s">
        <v>19</v>
      </c>
      <c r="F283" s="239" t="s">
        <v>400</v>
      </c>
      <c r="G283" s="237"/>
      <c r="H283" s="240">
        <v>37.895000000000003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142</v>
      </c>
      <c r="AU283" s="246" t="s">
        <v>82</v>
      </c>
      <c r="AV283" s="14" t="s">
        <v>82</v>
      </c>
      <c r="AW283" s="14" t="s">
        <v>33</v>
      </c>
      <c r="AX283" s="14" t="s">
        <v>80</v>
      </c>
      <c r="AY283" s="246" t="s">
        <v>128</v>
      </c>
    </row>
    <row r="284" s="14" customFormat="1">
      <c r="A284" s="14"/>
      <c r="B284" s="236"/>
      <c r="C284" s="237"/>
      <c r="D284" s="219" t="s">
        <v>142</v>
      </c>
      <c r="E284" s="237"/>
      <c r="F284" s="239" t="s">
        <v>401</v>
      </c>
      <c r="G284" s="237"/>
      <c r="H284" s="240">
        <v>43.579000000000001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142</v>
      </c>
      <c r="AU284" s="246" t="s">
        <v>82</v>
      </c>
      <c r="AV284" s="14" t="s">
        <v>82</v>
      </c>
      <c r="AW284" s="14" t="s">
        <v>4</v>
      </c>
      <c r="AX284" s="14" t="s">
        <v>80</v>
      </c>
      <c r="AY284" s="246" t="s">
        <v>128</v>
      </c>
    </row>
    <row r="285" s="2" customFormat="1" ht="24.15" customHeight="1">
      <c r="A285" s="40"/>
      <c r="B285" s="41"/>
      <c r="C285" s="206" t="s">
        <v>402</v>
      </c>
      <c r="D285" s="206" t="s">
        <v>131</v>
      </c>
      <c r="E285" s="207" t="s">
        <v>403</v>
      </c>
      <c r="F285" s="208" t="s">
        <v>404</v>
      </c>
      <c r="G285" s="209" t="s">
        <v>184</v>
      </c>
      <c r="H285" s="210">
        <v>12</v>
      </c>
      <c r="I285" s="211"/>
      <c r="J285" s="212">
        <f>ROUND(I285*H285,2)</f>
        <v>0</v>
      </c>
      <c r="K285" s="208" t="s">
        <v>135</v>
      </c>
      <c r="L285" s="46"/>
      <c r="M285" s="213" t="s">
        <v>19</v>
      </c>
      <c r="N285" s="214" t="s">
        <v>43</v>
      </c>
      <c r="O285" s="86"/>
      <c r="P285" s="215">
        <f>O285*H285</f>
        <v>0</v>
      </c>
      <c r="Q285" s="215">
        <v>2.0000000000000002E-05</v>
      </c>
      <c r="R285" s="215">
        <f>Q285*H285</f>
        <v>0.00024000000000000003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226</v>
      </c>
      <c r="AT285" s="217" t="s">
        <v>131</v>
      </c>
      <c r="AU285" s="217" t="s">
        <v>82</v>
      </c>
      <c r="AY285" s="19" t="s">
        <v>128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226</v>
      </c>
      <c r="BM285" s="217" t="s">
        <v>405</v>
      </c>
    </row>
    <row r="286" s="2" customFormat="1">
      <c r="A286" s="40"/>
      <c r="B286" s="41"/>
      <c r="C286" s="42"/>
      <c r="D286" s="219" t="s">
        <v>138</v>
      </c>
      <c r="E286" s="42"/>
      <c r="F286" s="220" t="s">
        <v>406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138</v>
      </c>
      <c r="AU286" s="19" t="s">
        <v>82</v>
      </c>
    </row>
    <row r="287" s="2" customFormat="1">
      <c r="A287" s="40"/>
      <c r="B287" s="41"/>
      <c r="C287" s="42"/>
      <c r="D287" s="224" t="s">
        <v>140</v>
      </c>
      <c r="E287" s="42"/>
      <c r="F287" s="225" t="s">
        <v>407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140</v>
      </c>
      <c r="AU287" s="19" t="s">
        <v>82</v>
      </c>
    </row>
    <row r="288" s="2" customFormat="1" ht="21.75" customHeight="1">
      <c r="A288" s="40"/>
      <c r="B288" s="41"/>
      <c r="C288" s="206" t="s">
        <v>408</v>
      </c>
      <c r="D288" s="206" t="s">
        <v>131</v>
      </c>
      <c r="E288" s="207" t="s">
        <v>409</v>
      </c>
      <c r="F288" s="208" t="s">
        <v>410</v>
      </c>
      <c r="G288" s="209" t="s">
        <v>184</v>
      </c>
      <c r="H288" s="210">
        <v>40.799999999999997</v>
      </c>
      <c r="I288" s="211"/>
      <c r="J288" s="212">
        <f>ROUND(I288*H288,2)</f>
        <v>0</v>
      </c>
      <c r="K288" s="208" t="s">
        <v>135</v>
      </c>
      <c r="L288" s="46"/>
      <c r="M288" s="213" t="s">
        <v>19</v>
      </c>
      <c r="N288" s="214" t="s">
        <v>43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0.00029999999999999997</v>
      </c>
      <c r="T288" s="216">
        <f>S288*H288</f>
        <v>0.012239999999999997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226</v>
      </c>
      <c r="AT288" s="217" t="s">
        <v>131</v>
      </c>
      <c r="AU288" s="217" t="s">
        <v>82</v>
      </c>
      <c r="AY288" s="19" t="s">
        <v>128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80</v>
      </c>
      <c r="BK288" s="218">
        <f>ROUND(I288*H288,2)</f>
        <v>0</v>
      </c>
      <c r="BL288" s="19" t="s">
        <v>226</v>
      </c>
      <c r="BM288" s="217" t="s">
        <v>411</v>
      </c>
    </row>
    <row r="289" s="2" customFormat="1">
      <c r="A289" s="40"/>
      <c r="B289" s="41"/>
      <c r="C289" s="42"/>
      <c r="D289" s="219" t="s">
        <v>138</v>
      </c>
      <c r="E289" s="42"/>
      <c r="F289" s="220" t="s">
        <v>412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138</v>
      </c>
      <c r="AU289" s="19" t="s">
        <v>82</v>
      </c>
    </row>
    <row r="290" s="2" customFormat="1">
      <c r="A290" s="40"/>
      <c r="B290" s="41"/>
      <c r="C290" s="42"/>
      <c r="D290" s="224" t="s">
        <v>140</v>
      </c>
      <c r="E290" s="42"/>
      <c r="F290" s="225" t="s">
        <v>413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140</v>
      </c>
      <c r="AU290" s="19" t="s">
        <v>82</v>
      </c>
    </row>
    <row r="291" s="14" customFormat="1">
      <c r="A291" s="14"/>
      <c r="B291" s="236"/>
      <c r="C291" s="237"/>
      <c r="D291" s="219" t="s">
        <v>142</v>
      </c>
      <c r="E291" s="238" t="s">
        <v>19</v>
      </c>
      <c r="F291" s="239" t="s">
        <v>188</v>
      </c>
      <c r="G291" s="237"/>
      <c r="H291" s="240">
        <v>40.799999999999997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142</v>
      </c>
      <c r="AU291" s="246" t="s">
        <v>82</v>
      </c>
      <c r="AV291" s="14" t="s">
        <v>82</v>
      </c>
      <c r="AW291" s="14" t="s">
        <v>33</v>
      </c>
      <c r="AX291" s="14" t="s">
        <v>72</v>
      </c>
      <c r="AY291" s="246" t="s">
        <v>128</v>
      </c>
    </row>
    <row r="292" s="15" customFormat="1">
      <c r="A292" s="15"/>
      <c r="B292" s="247"/>
      <c r="C292" s="248"/>
      <c r="D292" s="219" t="s">
        <v>142</v>
      </c>
      <c r="E292" s="249" t="s">
        <v>19</v>
      </c>
      <c r="F292" s="250" t="s">
        <v>146</v>
      </c>
      <c r="G292" s="248"/>
      <c r="H292" s="251">
        <v>40.799999999999997</v>
      </c>
      <c r="I292" s="252"/>
      <c r="J292" s="248"/>
      <c r="K292" s="248"/>
      <c r="L292" s="253"/>
      <c r="M292" s="254"/>
      <c r="N292" s="255"/>
      <c r="O292" s="255"/>
      <c r="P292" s="255"/>
      <c r="Q292" s="255"/>
      <c r="R292" s="255"/>
      <c r="S292" s="255"/>
      <c r="T292" s="256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57" t="s">
        <v>142</v>
      </c>
      <c r="AU292" s="257" t="s">
        <v>82</v>
      </c>
      <c r="AV292" s="15" t="s">
        <v>136</v>
      </c>
      <c r="AW292" s="15" t="s">
        <v>33</v>
      </c>
      <c r="AX292" s="15" t="s">
        <v>80</v>
      </c>
      <c r="AY292" s="257" t="s">
        <v>128</v>
      </c>
    </row>
    <row r="293" s="2" customFormat="1" ht="16.5" customHeight="1">
      <c r="A293" s="40"/>
      <c r="B293" s="41"/>
      <c r="C293" s="206" t="s">
        <v>414</v>
      </c>
      <c r="D293" s="206" t="s">
        <v>131</v>
      </c>
      <c r="E293" s="207" t="s">
        <v>415</v>
      </c>
      <c r="F293" s="208" t="s">
        <v>416</v>
      </c>
      <c r="G293" s="209" t="s">
        <v>184</v>
      </c>
      <c r="H293" s="210">
        <v>40.799999999999997</v>
      </c>
      <c r="I293" s="211"/>
      <c r="J293" s="212">
        <f>ROUND(I293*H293,2)</f>
        <v>0</v>
      </c>
      <c r="K293" s="208" t="s">
        <v>135</v>
      </c>
      <c r="L293" s="46"/>
      <c r="M293" s="213" t="s">
        <v>19</v>
      </c>
      <c r="N293" s="214" t="s">
        <v>43</v>
      </c>
      <c r="O293" s="86"/>
      <c r="P293" s="215">
        <f>O293*H293</f>
        <v>0</v>
      </c>
      <c r="Q293" s="215">
        <v>1.0000000000000001E-05</v>
      </c>
      <c r="R293" s="215">
        <f>Q293*H293</f>
        <v>0.000408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226</v>
      </c>
      <c r="AT293" s="217" t="s">
        <v>131</v>
      </c>
      <c r="AU293" s="217" t="s">
        <v>82</v>
      </c>
      <c r="AY293" s="19" t="s">
        <v>128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80</v>
      </c>
      <c r="BK293" s="218">
        <f>ROUND(I293*H293,2)</f>
        <v>0</v>
      </c>
      <c r="BL293" s="19" t="s">
        <v>226</v>
      </c>
      <c r="BM293" s="217" t="s">
        <v>417</v>
      </c>
    </row>
    <row r="294" s="2" customFormat="1">
      <c r="A294" s="40"/>
      <c r="B294" s="41"/>
      <c r="C294" s="42"/>
      <c r="D294" s="219" t="s">
        <v>138</v>
      </c>
      <c r="E294" s="42"/>
      <c r="F294" s="220" t="s">
        <v>418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138</v>
      </c>
      <c r="AU294" s="19" t="s">
        <v>82</v>
      </c>
    </row>
    <row r="295" s="2" customFormat="1">
      <c r="A295" s="40"/>
      <c r="B295" s="41"/>
      <c r="C295" s="42"/>
      <c r="D295" s="224" t="s">
        <v>140</v>
      </c>
      <c r="E295" s="42"/>
      <c r="F295" s="225" t="s">
        <v>419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140</v>
      </c>
      <c r="AU295" s="19" t="s">
        <v>82</v>
      </c>
    </row>
    <row r="296" s="14" customFormat="1">
      <c r="A296" s="14"/>
      <c r="B296" s="236"/>
      <c r="C296" s="237"/>
      <c r="D296" s="219" t="s">
        <v>142</v>
      </c>
      <c r="E296" s="238" t="s">
        <v>19</v>
      </c>
      <c r="F296" s="239" t="s">
        <v>188</v>
      </c>
      <c r="G296" s="237"/>
      <c r="H296" s="240">
        <v>40.799999999999997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142</v>
      </c>
      <c r="AU296" s="246" t="s">
        <v>82</v>
      </c>
      <c r="AV296" s="14" t="s">
        <v>82</v>
      </c>
      <c r="AW296" s="14" t="s">
        <v>33</v>
      </c>
      <c r="AX296" s="14" t="s">
        <v>72</v>
      </c>
      <c r="AY296" s="246" t="s">
        <v>128</v>
      </c>
    </row>
    <row r="297" s="15" customFormat="1">
      <c r="A297" s="15"/>
      <c r="B297" s="247"/>
      <c r="C297" s="248"/>
      <c r="D297" s="219" t="s">
        <v>142</v>
      </c>
      <c r="E297" s="249" t="s">
        <v>19</v>
      </c>
      <c r="F297" s="250" t="s">
        <v>146</v>
      </c>
      <c r="G297" s="248"/>
      <c r="H297" s="251">
        <v>40.799999999999997</v>
      </c>
      <c r="I297" s="252"/>
      <c r="J297" s="248"/>
      <c r="K297" s="248"/>
      <c r="L297" s="253"/>
      <c r="M297" s="254"/>
      <c r="N297" s="255"/>
      <c r="O297" s="255"/>
      <c r="P297" s="255"/>
      <c r="Q297" s="255"/>
      <c r="R297" s="255"/>
      <c r="S297" s="255"/>
      <c r="T297" s="256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7" t="s">
        <v>142</v>
      </c>
      <c r="AU297" s="257" t="s">
        <v>82</v>
      </c>
      <c r="AV297" s="15" t="s">
        <v>136</v>
      </c>
      <c r="AW297" s="15" t="s">
        <v>33</v>
      </c>
      <c r="AX297" s="15" t="s">
        <v>80</v>
      </c>
      <c r="AY297" s="257" t="s">
        <v>128</v>
      </c>
    </row>
    <row r="298" s="2" customFormat="1" ht="16.5" customHeight="1">
      <c r="A298" s="40"/>
      <c r="B298" s="41"/>
      <c r="C298" s="258" t="s">
        <v>420</v>
      </c>
      <c r="D298" s="258" t="s">
        <v>339</v>
      </c>
      <c r="E298" s="259" t="s">
        <v>421</v>
      </c>
      <c r="F298" s="260" t="s">
        <v>422</v>
      </c>
      <c r="G298" s="261" t="s">
        <v>184</v>
      </c>
      <c r="H298" s="262">
        <v>44.880000000000003</v>
      </c>
      <c r="I298" s="263"/>
      <c r="J298" s="264">
        <f>ROUND(I298*H298,2)</f>
        <v>0</v>
      </c>
      <c r="K298" s="260" t="s">
        <v>135</v>
      </c>
      <c r="L298" s="265"/>
      <c r="M298" s="266" t="s">
        <v>19</v>
      </c>
      <c r="N298" s="267" t="s">
        <v>43</v>
      </c>
      <c r="O298" s="86"/>
      <c r="P298" s="215">
        <f>O298*H298</f>
        <v>0</v>
      </c>
      <c r="Q298" s="215">
        <v>0.00022000000000000001</v>
      </c>
      <c r="R298" s="215">
        <f>Q298*H298</f>
        <v>0.0098736000000000015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342</v>
      </c>
      <c r="AT298" s="217" t="s">
        <v>339</v>
      </c>
      <c r="AU298" s="217" t="s">
        <v>82</v>
      </c>
      <c r="AY298" s="19" t="s">
        <v>128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226</v>
      </c>
      <c r="BM298" s="217" t="s">
        <v>423</v>
      </c>
    </row>
    <row r="299" s="2" customFormat="1">
      <c r="A299" s="40"/>
      <c r="B299" s="41"/>
      <c r="C299" s="42"/>
      <c r="D299" s="219" t="s">
        <v>138</v>
      </c>
      <c r="E299" s="42"/>
      <c r="F299" s="220" t="s">
        <v>422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138</v>
      </c>
      <c r="AU299" s="19" t="s">
        <v>82</v>
      </c>
    </row>
    <row r="300" s="14" customFormat="1">
      <c r="A300" s="14"/>
      <c r="B300" s="236"/>
      <c r="C300" s="237"/>
      <c r="D300" s="219" t="s">
        <v>142</v>
      </c>
      <c r="E300" s="238" t="s">
        <v>19</v>
      </c>
      <c r="F300" s="239" t="s">
        <v>424</v>
      </c>
      <c r="G300" s="237"/>
      <c r="H300" s="240">
        <v>40.799999999999997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6" t="s">
        <v>142</v>
      </c>
      <c r="AU300" s="246" t="s">
        <v>82</v>
      </c>
      <c r="AV300" s="14" t="s">
        <v>82</v>
      </c>
      <c r="AW300" s="14" t="s">
        <v>33</v>
      </c>
      <c r="AX300" s="14" t="s">
        <v>80</v>
      </c>
      <c r="AY300" s="246" t="s">
        <v>128</v>
      </c>
    </row>
    <row r="301" s="14" customFormat="1">
      <c r="A301" s="14"/>
      <c r="B301" s="236"/>
      <c r="C301" s="237"/>
      <c r="D301" s="219" t="s">
        <v>142</v>
      </c>
      <c r="E301" s="237"/>
      <c r="F301" s="239" t="s">
        <v>425</v>
      </c>
      <c r="G301" s="237"/>
      <c r="H301" s="240">
        <v>44.880000000000003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6" t="s">
        <v>142</v>
      </c>
      <c r="AU301" s="246" t="s">
        <v>82</v>
      </c>
      <c r="AV301" s="14" t="s">
        <v>82</v>
      </c>
      <c r="AW301" s="14" t="s">
        <v>4</v>
      </c>
      <c r="AX301" s="14" t="s">
        <v>80</v>
      </c>
      <c r="AY301" s="246" t="s">
        <v>128</v>
      </c>
    </row>
    <row r="302" s="2" customFormat="1" ht="24.15" customHeight="1">
      <c r="A302" s="40"/>
      <c r="B302" s="41"/>
      <c r="C302" s="206" t="s">
        <v>426</v>
      </c>
      <c r="D302" s="206" t="s">
        <v>131</v>
      </c>
      <c r="E302" s="207" t="s">
        <v>427</v>
      </c>
      <c r="F302" s="208" t="s">
        <v>428</v>
      </c>
      <c r="G302" s="209" t="s">
        <v>134</v>
      </c>
      <c r="H302" s="210">
        <v>37.895000000000003</v>
      </c>
      <c r="I302" s="211"/>
      <c r="J302" s="212">
        <f>ROUND(I302*H302,2)</f>
        <v>0</v>
      </c>
      <c r="K302" s="208" t="s">
        <v>135</v>
      </c>
      <c r="L302" s="46"/>
      <c r="M302" s="213" t="s">
        <v>19</v>
      </c>
      <c r="N302" s="214" t="s">
        <v>43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226</v>
      </c>
      <c r="AT302" s="217" t="s">
        <v>131</v>
      </c>
      <c r="AU302" s="217" t="s">
        <v>82</v>
      </c>
      <c r="AY302" s="19" t="s">
        <v>128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80</v>
      </c>
      <c r="BK302" s="218">
        <f>ROUND(I302*H302,2)</f>
        <v>0</v>
      </c>
      <c r="BL302" s="19" t="s">
        <v>226</v>
      </c>
      <c r="BM302" s="217" t="s">
        <v>429</v>
      </c>
    </row>
    <row r="303" s="2" customFormat="1">
      <c r="A303" s="40"/>
      <c r="B303" s="41"/>
      <c r="C303" s="42"/>
      <c r="D303" s="219" t="s">
        <v>138</v>
      </c>
      <c r="E303" s="42"/>
      <c r="F303" s="220" t="s">
        <v>430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138</v>
      </c>
      <c r="AU303" s="19" t="s">
        <v>82</v>
      </c>
    </row>
    <row r="304" s="2" customFormat="1">
      <c r="A304" s="40"/>
      <c r="B304" s="41"/>
      <c r="C304" s="42"/>
      <c r="D304" s="224" t="s">
        <v>140</v>
      </c>
      <c r="E304" s="42"/>
      <c r="F304" s="225" t="s">
        <v>431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140</v>
      </c>
      <c r="AU304" s="19" t="s">
        <v>82</v>
      </c>
    </row>
    <row r="305" s="2" customFormat="1" ht="16.5" customHeight="1">
      <c r="A305" s="40"/>
      <c r="B305" s="41"/>
      <c r="C305" s="206" t="s">
        <v>432</v>
      </c>
      <c r="D305" s="206" t="s">
        <v>131</v>
      </c>
      <c r="E305" s="207" t="s">
        <v>433</v>
      </c>
      <c r="F305" s="208" t="s">
        <v>434</v>
      </c>
      <c r="G305" s="209" t="s">
        <v>134</v>
      </c>
      <c r="H305" s="210">
        <v>37.895000000000003</v>
      </c>
      <c r="I305" s="211"/>
      <c r="J305" s="212">
        <f>ROUND(I305*H305,2)</f>
        <v>0</v>
      </c>
      <c r="K305" s="208" t="s">
        <v>135</v>
      </c>
      <c r="L305" s="46"/>
      <c r="M305" s="213" t="s">
        <v>19</v>
      </c>
      <c r="N305" s="214" t="s">
        <v>43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226</v>
      </c>
      <c r="AT305" s="217" t="s">
        <v>131</v>
      </c>
      <c r="AU305" s="217" t="s">
        <v>82</v>
      </c>
      <c r="AY305" s="19" t="s">
        <v>128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80</v>
      </c>
      <c r="BK305" s="218">
        <f>ROUND(I305*H305,2)</f>
        <v>0</v>
      </c>
      <c r="BL305" s="19" t="s">
        <v>226</v>
      </c>
      <c r="BM305" s="217" t="s">
        <v>435</v>
      </c>
    </row>
    <row r="306" s="2" customFormat="1">
      <c r="A306" s="40"/>
      <c r="B306" s="41"/>
      <c r="C306" s="42"/>
      <c r="D306" s="219" t="s">
        <v>138</v>
      </c>
      <c r="E306" s="42"/>
      <c r="F306" s="220" t="s">
        <v>436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138</v>
      </c>
      <c r="AU306" s="19" t="s">
        <v>82</v>
      </c>
    </row>
    <row r="307" s="2" customFormat="1">
      <c r="A307" s="40"/>
      <c r="B307" s="41"/>
      <c r="C307" s="42"/>
      <c r="D307" s="224" t="s">
        <v>140</v>
      </c>
      <c r="E307" s="42"/>
      <c r="F307" s="225" t="s">
        <v>437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140</v>
      </c>
      <c r="AU307" s="19" t="s">
        <v>82</v>
      </c>
    </row>
    <row r="308" s="2" customFormat="1" ht="24.15" customHeight="1">
      <c r="A308" s="40"/>
      <c r="B308" s="41"/>
      <c r="C308" s="206" t="s">
        <v>438</v>
      </c>
      <c r="D308" s="206" t="s">
        <v>131</v>
      </c>
      <c r="E308" s="207" t="s">
        <v>439</v>
      </c>
      <c r="F308" s="208" t="s">
        <v>440</v>
      </c>
      <c r="G308" s="209" t="s">
        <v>354</v>
      </c>
      <c r="H308" s="268"/>
      <c r="I308" s="211"/>
      <c r="J308" s="212">
        <f>ROUND(I308*H308,2)</f>
        <v>0</v>
      </c>
      <c r="K308" s="208" t="s">
        <v>135</v>
      </c>
      <c r="L308" s="46"/>
      <c r="M308" s="213" t="s">
        <v>19</v>
      </c>
      <c r="N308" s="214" t="s">
        <v>43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226</v>
      </c>
      <c r="AT308" s="217" t="s">
        <v>131</v>
      </c>
      <c r="AU308" s="217" t="s">
        <v>82</v>
      </c>
      <c r="AY308" s="19" t="s">
        <v>128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80</v>
      </c>
      <c r="BK308" s="218">
        <f>ROUND(I308*H308,2)</f>
        <v>0</v>
      </c>
      <c r="BL308" s="19" t="s">
        <v>226</v>
      </c>
      <c r="BM308" s="217" t="s">
        <v>441</v>
      </c>
    </row>
    <row r="309" s="2" customFormat="1">
      <c r="A309" s="40"/>
      <c r="B309" s="41"/>
      <c r="C309" s="42"/>
      <c r="D309" s="219" t="s">
        <v>138</v>
      </c>
      <c r="E309" s="42"/>
      <c r="F309" s="220" t="s">
        <v>442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138</v>
      </c>
      <c r="AU309" s="19" t="s">
        <v>82</v>
      </c>
    </row>
    <row r="310" s="2" customFormat="1">
      <c r="A310" s="40"/>
      <c r="B310" s="41"/>
      <c r="C310" s="42"/>
      <c r="D310" s="224" t="s">
        <v>140</v>
      </c>
      <c r="E310" s="42"/>
      <c r="F310" s="225" t="s">
        <v>443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140</v>
      </c>
      <c r="AU310" s="19" t="s">
        <v>82</v>
      </c>
    </row>
    <row r="311" s="12" customFormat="1" ht="22.8" customHeight="1">
      <c r="A311" s="12"/>
      <c r="B311" s="190"/>
      <c r="C311" s="191"/>
      <c r="D311" s="192" t="s">
        <v>71</v>
      </c>
      <c r="E311" s="204" t="s">
        <v>444</v>
      </c>
      <c r="F311" s="204" t="s">
        <v>445</v>
      </c>
      <c r="G311" s="191"/>
      <c r="H311" s="191"/>
      <c r="I311" s="194"/>
      <c r="J311" s="205">
        <f>BK311</f>
        <v>0</v>
      </c>
      <c r="K311" s="191"/>
      <c r="L311" s="196"/>
      <c r="M311" s="197"/>
      <c r="N311" s="198"/>
      <c r="O311" s="198"/>
      <c r="P311" s="199">
        <f>SUM(P312:P319)</f>
        <v>0</v>
      </c>
      <c r="Q311" s="198"/>
      <c r="R311" s="199">
        <f>SUM(R312:R319)</f>
        <v>0</v>
      </c>
      <c r="S311" s="198"/>
      <c r="T311" s="200">
        <f>SUM(T312:T319)</f>
        <v>0.31785000000000002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1" t="s">
        <v>82</v>
      </c>
      <c r="AT311" s="202" t="s">
        <v>71</v>
      </c>
      <c r="AU311" s="202" t="s">
        <v>80</v>
      </c>
      <c r="AY311" s="201" t="s">
        <v>128</v>
      </c>
      <c r="BK311" s="203">
        <f>SUM(BK312:BK319)</f>
        <v>0</v>
      </c>
    </row>
    <row r="312" s="2" customFormat="1" ht="24.15" customHeight="1">
      <c r="A312" s="40"/>
      <c r="B312" s="41"/>
      <c r="C312" s="206" t="s">
        <v>446</v>
      </c>
      <c r="D312" s="206" t="s">
        <v>131</v>
      </c>
      <c r="E312" s="207" t="s">
        <v>447</v>
      </c>
      <c r="F312" s="208" t="s">
        <v>448</v>
      </c>
      <c r="G312" s="209" t="s">
        <v>134</v>
      </c>
      <c r="H312" s="210">
        <v>3.8999999999999999</v>
      </c>
      <c r="I312" s="211"/>
      <c r="J312" s="212">
        <f>ROUND(I312*H312,2)</f>
        <v>0</v>
      </c>
      <c r="K312" s="208" t="s">
        <v>135</v>
      </c>
      <c r="L312" s="46"/>
      <c r="M312" s="213" t="s">
        <v>19</v>
      </c>
      <c r="N312" s="214" t="s">
        <v>43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0.081500000000000003</v>
      </c>
      <c r="T312" s="216">
        <f>S312*H312</f>
        <v>0.31785000000000002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226</v>
      </c>
      <c r="AT312" s="217" t="s">
        <v>131</v>
      </c>
      <c r="AU312" s="217" t="s">
        <v>82</v>
      </c>
      <c r="AY312" s="19" t="s">
        <v>128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80</v>
      </c>
      <c r="BK312" s="218">
        <f>ROUND(I312*H312,2)</f>
        <v>0</v>
      </c>
      <c r="BL312" s="19" t="s">
        <v>226</v>
      </c>
      <c r="BM312" s="217" t="s">
        <v>449</v>
      </c>
    </row>
    <row r="313" s="2" customFormat="1">
      <c r="A313" s="40"/>
      <c r="B313" s="41"/>
      <c r="C313" s="42"/>
      <c r="D313" s="219" t="s">
        <v>138</v>
      </c>
      <c r="E313" s="42"/>
      <c r="F313" s="220" t="s">
        <v>450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138</v>
      </c>
      <c r="AU313" s="19" t="s">
        <v>82</v>
      </c>
    </row>
    <row r="314" s="2" customFormat="1">
      <c r="A314" s="40"/>
      <c r="B314" s="41"/>
      <c r="C314" s="42"/>
      <c r="D314" s="224" t="s">
        <v>140</v>
      </c>
      <c r="E314" s="42"/>
      <c r="F314" s="225" t="s">
        <v>451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140</v>
      </c>
      <c r="AU314" s="19" t="s">
        <v>82</v>
      </c>
    </row>
    <row r="315" s="14" customFormat="1">
      <c r="A315" s="14"/>
      <c r="B315" s="236"/>
      <c r="C315" s="237"/>
      <c r="D315" s="219" t="s">
        <v>142</v>
      </c>
      <c r="E315" s="238" t="s">
        <v>19</v>
      </c>
      <c r="F315" s="239" t="s">
        <v>452</v>
      </c>
      <c r="G315" s="237"/>
      <c r="H315" s="240">
        <v>3.8999999999999999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142</v>
      </c>
      <c r="AU315" s="246" t="s">
        <v>82</v>
      </c>
      <c r="AV315" s="14" t="s">
        <v>82</v>
      </c>
      <c r="AW315" s="14" t="s">
        <v>33</v>
      </c>
      <c r="AX315" s="14" t="s">
        <v>72</v>
      </c>
      <c r="AY315" s="246" t="s">
        <v>128</v>
      </c>
    </row>
    <row r="316" s="15" customFormat="1">
      <c r="A316" s="15"/>
      <c r="B316" s="247"/>
      <c r="C316" s="248"/>
      <c r="D316" s="219" t="s">
        <v>142</v>
      </c>
      <c r="E316" s="249" t="s">
        <v>19</v>
      </c>
      <c r="F316" s="250" t="s">
        <v>146</v>
      </c>
      <c r="G316" s="248"/>
      <c r="H316" s="251">
        <v>3.8999999999999999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7" t="s">
        <v>142</v>
      </c>
      <c r="AU316" s="257" t="s">
        <v>82</v>
      </c>
      <c r="AV316" s="15" t="s">
        <v>136</v>
      </c>
      <c r="AW316" s="15" t="s">
        <v>33</v>
      </c>
      <c r="AX316" s="15" t="s">
        <v>80</v>
      </c>
      <c r="AY316" s="257" t="s">
        <v>128</v>
      </c>
    </row>
    <row r="317" s="2" customFormat="1" ht="24.15" customHeight="1">
      <c r="A317" s="40"/>
      <c r="B317" s="41"/>
      <c r="C317" s="206" t="s">
        <v>453</v>
      </c>
      <c r="D317" s="206" t="s">
        <v>131</v>
      </c>
      <c r="E317" s="207" t="s">
        <v>454</v>
      </c>
      <c r="F317" s="208" t="s">
        <v>455</v>
      </c>
      <c r="G317" s="209" t="s">
        <v>354</v>
      </c>
      <c r="H317" s="268"/>
      <c r="I317" s="211"/>
      <c r="J317" s="212">
        <f>ROUND(I317*H317,2)</f>
        <v>0</v>
      </c>
      <c r="K317" s="208" t="s">
        <v>135</v>
      </c>
      <c r="L317" s="46"/>
      <c r="M317" s="213" t="s">
        <v>19</v>
      </c>
      <c r="N317" s="214" t="s">
        <v>43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226</v>
      </c>
      <c r="AT317" s="217" t="s">
        <v>131</v>
      </c>
      <c r="AU317" s="217" t="s">
        <v>82</v>
      </c>
      <c r="AY317" s="19" t="s">
        <v>128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80</v>
      </c>
      <c r="BK317" s="218">
        <f>ROUND(I317*H317,2)</f>
        <v>0</v>
      </c>
      <c r="BL317" s="19" t="s">
        <v>226</v>
      </c>
      <c r="BM317" s="217" t="s">
        <v>456</v>
      </c>
    </row>
    <row r="318" s="2" customFormat="1">
      <c r="A318" s="40"/>
      <c r="B318" s="41"/>
      <c r="C318" s="42"/>
      <c r="D318" s="219" t="s">
        <v>138</v>
      </c>
      <c r="E318" s="42"/>
      <c r="F318" s="220" t="s">
        <v>457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138</v>
      </c>
      <c r="AU318" s="19" t="s">
        <v>82</v>
      </c>
    </row>
    <row r="319" s="2" customFormat="1">
      <c r="A319" s="40"/>
      <c r="B319" s="41"/>
      <c r="C319" s="42"/>
      <c r="D319" s="224" t="s">
        <v>140</v>
      </c>
      <c r="E319" s="42"/>
      <c r="F319" s="225" t="s">
        <v>458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140</v>
      </c>
      <c r="AU319" s="19" t="s">
        <v>82</v>
      </c>
    </row>
    <row r="320" s="12" customFormat="1" ht="22.8" customHeight="1">
      <c r="A320" s="12"/>
      <c r="B320" s="190"/>
      <c r="C320" s="191"/>
      <c r="D320" s="192" t="s">
        <v>71</v>
      </c>
      <c r="E320" s="204" t="s">
        <v>459</v>
      </c>
      <c r="F320" s="204" t="s">
        <v>460</v>
      </c>
      <c r="G320" s="191"/>
      <c r="H320" s="191"/>
      <c r="I320" s="194"/>
      <c r="J320" s="205">
        <f>BK320</f>
        <v>0</v>
      </c>
      <c r="K320" s="191"/>
      <c r="L320" s="196"/>
      <c r="M320" s="197"/>
      <c r="N320" s="198"/>
      <c r="O320" s="198"/>
      <c r="P320" s="199">
        <f>SUM(P321:P326)</f>
        <v>0</v>
      </c>
      <c r="Q320" s="198"/>
      <c r="R320" s="199">
        <f>SUM(R321:R326)</f>
        <v>0.00089999999999999998</v>
      </c>
      <c r="S320" s="198"/>
      <c r="T320" s="200">
        <f>SUM(T321:T326)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1" t="s">
        <v>82</v>
      </c>
      <c r="AT320" s="202" t="s">
        <v>71</v>
      </c>
      <c r="AU320" s="202" t="s">
        <v>80</v>
      </c>
      <c r="AY320" s="201" t="s">
        <v>128</v>
      </c>
      <c r="BK320" s="203">
        <f>SUM(BK321:BK326)</f>
        <v>0</v>
      </c>
    </row>
    <row r="321" s="2" customFormat="1" ht="24.15" customHeight="1">
      <c r="A321" s="40"/>
      <c r="B321" s="41"/>
      <c r="C321" s="206" t="s">
        <v>461</v>
      </c>
      <c r="D321" s="206" t="s">
        <v>131</v>
      </c>
      <c r="E321" s="207" t="s">
        <v>462</v>
      </c>
      <c r="F321" s="208" t="s">
        <v>463</v>
      </c>
      <c r="G321" s="209" t="s">
        <v>184</v>
      </c>
      <c r="H321" s="210">
        <v>18</v>
      </c>
      <c r="I321" s="211"/>
      <c r="J321" s="212">
        <f>ROUND(I321*H321,2)</f>
        <v>0</v>
      </c>
      <c r="K321" s="208" t="s">
        <v>135</v>
      </c>
      <c r="L321" s="46"/>
      <c r="M321" s="213" t="s">
        <v>19</v>
      </c>
      <c r="N321" s="214" t="s">
        <v>43</v>
      </c>
      <c r="O321" s="86"/>
      <c r="P321" s="215">
        <f>O321*H321</f>
        <v>0</v>
      </c>
      <c r="Q321" s="215">
        <v>2.0000000000000002E-05</v>
      </c>
      <c r="R321" s="215">
        <f>Q321*H321</f>
        <v>0.00036000000000000002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226</v>
      </c>
      <c r="AT321" s="217" t="s">
        <v>131</v>
      </c>
      <c r="AU321" s="217" t="s">
        <v>82</v>
      </c>
      <c r="AY321" s="19" t="s">
        <v>128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80</v>
      </c>
      <c r="BK321" s="218">
        <f>ROUND(I321*H321,2)</f>
        <v>0</v>
      </c>
      <c r="BL321" s="19" t="s">
        <v>226</v>
      </c>
      <c r="BM321" s="217" t="s">
        <v>464</v>
      </c>
    </row>
    <row r="322" s="2" customFormat="1">
      <c r="A322" s="40"/>
      <c r="B322" s="41"/>
      <c r="C322" s="42"/>
      <c r="D322" s="219" t="s">
        <v>138</v>
      </c>
      <c r="E322" s="42"/>
      <c r="F322" s="220" t="s">
        <v>465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138</v>
      </c>
      <c r="AU322" s="19" t="s">
        <v>82</v>
      </c>
    </row>
    <row r="323" s="2" customFormat="1">
      <c r="A323" s="40"/>
      <c r="B323" s="41"/>
      <c r="C323" s="42"/>
      <c r="D323" s="224" t="s">
        <v>140</v>
      </c>
      <c r="E323" s="42"/>
      <c r="F323" s="225" t="s">
        <v>466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140</v>
      </c>
      <c r="AU323" s="19" t="s">
        <v>82</v>
      </c>
    </row>
    <row r="324" s="2" customFormat="1" ht="24.15" customHeight="1">
      <c r="A324" s="40"/>
      <c r="B324" s="41"/>
      <c r="C324" s="206" t="s">
        <v>467</v>
      </c>
      <c r="D324" s="206" t="s">
        <v>131</v>
      </c>
      <c r="E324" s="207" t="s">
        <v>468</v>
      </c>
      <c r="F324" s="208" t="s">
        <v>469</v>
      </c>
      <c r="G324" s="209" t="s">
        <v>184</v>
      </c>
      <c r="H324" s="210">
        <v>18</v>
      </c>
      <c r="I324" s="211"/>
      <c r="J324" s="212">
        <f>ROUND(I324*H324,2)</f>
        <v>0</v>
      </c>
      <c r="K324" s="208" t="s">
        <v>135</v>
      </c>
      <c r="L324" s="46"/>
      <c r="M324" s="213" t="s">
        <v>19</v>
      </c>
      <c r="N324" s="214" t="s">
        <v>43</v>
      </c>
      <c r="O324" s="86"/>
      <c r="P324" s="215">
        <f>O324*H324</f>
        <v>0</v>
      </c>
      <c r="Q324" s="215">
        <v>3.0000000000000001E-05</v>
      </c>
      <c r="R324" s="215">
        <f>Q324*H324</f>
        <v>0.00054000000000000001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226</v>
      </c>
      <c r="AT324" s="217" t="s">
        <v>131</v>
      </c>
      <c r="AU324" s="217" t="s">
        <v>82</v>
      </c>
      <c r="AY324" s="19" t="s">
        <v>128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80</v>
      </c>
      <c r="BK324" s="218">
        <f>ROUND(I324*H324,2)</f>
        <v>0</v>
      </c>
      <c r="BL324" s="19" t="s">
        <v>226</v>
      </c>
      <c r="BM324" s="217" t="s">
        <v>470</v>
      </c>
    </row>
    <row r="325" s="2" customFormat="1">
      <c r="A325" s="40"/>
      <c r="B325" s="41"/>
      <c r="C325" s="42"/>
      <c r="D325" s="219" t="s">
        <v>138</v>
      </c>
      <c r="E325" s="42"/>
      <c r="F325" s="220" t="s">
        <v>471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138</v>
      </c>
      <c r="AU325" s="19" t="s">
        <v>82</v>
      </c>
    </row>
    <row r="326" s="2" customFormat="1">
      <c r="A326" s="40"/>
      <c r="B326" s="41"/>
      <c r="C326" s="42"/>
      <c r="D326" s="224" t="s">
        <v>140</v>
      </c>
      <c r="E326" s="42"/>
      <c r="F326" s="225" t="s">
        <v>472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140</v>
      </c>
      <c r="AU326" s="19" t="s">
        <v>82</v>
      </c>
    </row>
    <row r="327" s="12" customFormat="1" ht="22.8" customHeight="1">
      <c r="A327" s="12"/>
      <c r="B327" s="190"/>
      <c r="C327" s="191"/>
      <c r="D327" s="192" t="s">
        <v>71</v>
      </c>
      <c r="E327" s="204" t="s">
        <v>473</v>
      </c>
      <c r="F327" s="204" t="s">
        <v>474</v>
      </c>
      <c r="G327" s="191"/>
      <c r="H327" s="191"/>
      <c r="I327" s="194"/>
      <c r="J327" s="205">
        <f>BK327</f>
        <v>0</v>
      </c>
      <c r="K327" s="191"/>
      <c r="L327" s="196"/>
      <c r="M327" s="197"/>
      <c r="N327" s="198"/>
      <c r="O327" s="198"/>
      <c r="P327" s="199">
        <f>SUM(P328:P364)</f>
        <v>0</v>
      </c>
      <c r="Q327" s="198"/>
      <c r="R327" s="199">
        <f>SUM(R328:R364)</f>
        <v>0.049445280000000008</v>
      </c>
      <c r="S327" s="198"/>
      <c r="T327" s="200">
        <f>SUM(T328:T364)</f>
        <v>0.012849360000000001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1" t="s">
        <v>82</v>
      </c>
      <c r="AT327" s="202" t="s">
        <v>71</v>
      </c>
      <c r="AU327" s="202" t="s">
        <v>80</v>
      </c>
      <c r="AY327" s="201" t="s">
        <v>128</v>
      </c>
      <c r="BK327" s="203">
        <f>SUM(BK328:BK364)</f>
        <v>0</v>
      </c>
    </row>
    <row r="328" s="2" customFormat="1" ht="24.15" customHeight="1">
      <c r="A328" s="40"/>
      <c r="B328" s="41"/>
      <c r="C328" s="206" t="s">
        <v>475</v>
      </c>
      <c r="D328" s="206" t="s">
        <v>131</v>
      </c>
      <c r="E328" s="207" t="s">
        <v>476</v>
      </c>
      <c r="F328" s="208" t="s">
        <v>477</v>
      </c>
      <c r="G328" s="209" t="s">
        <v>134</v>
      </c>
      <c r="H328" s="210">
        <v>93.328000000000003</v>
      </c>
      <c r="I328" s="211"/>
      <c r="J328" s="212">
        <f>ROUND(I328*H328,2)</f>
        <v>0</v>
      </c>
      <c r="K328" s="208" t="s">
        <v>135</v>
      </c>
      <c r="L328" s="46"/>
      <c r="M328" s="213" t="s">
        <v>19</v>
      </c>
      <c r="N328" s="214" t="s">
        <v>43</v>
      </c>
      <c r="O328" s="86"/>
      <c r="P328" s="215">
        <f>O328*H328</f>
        <v>0</v>
      </c>
      <c r="Q328" s="215">
        <v>1.0000000000000001E-05</v>
      </c>
      <c r="R328" s="215">
        <f>Q328*H328</f>
        <v>0.00093328000000000009</v>
      </c>
      <c r="S328" s="215">
        <v>0.00012</v>
      </c>
      <c r="T328" s="216">
        <f>S328*H328</f>
        <v>0.01119936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226</v>
      </c>
      <c r="AT328" s="217" t="s">
        <v>131</v>
      </c>
      <c r="AU328" s="217" t="s">
        <v>82</v>
      </c>
      <c r="AY328" s="19" t="s">
        <v>128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80</v>
      </c>
      <c r="BK328" s="218">
        <f>ROUND(I328*H328,2)</f>
        <v>0</v>
      </c>
      <c r="BL328" s="19" t="s">
        <v>226</v>
      </c>
      <c r="BM328" s="217" t="s">
        <v>478</v>
      </c>
    </row>
    <row r="329" s="2" customFormat="1">
      <c r="A329" s="40"/>
      <c r="B329" s="41"/>
      <c r="C329" s="42"/>
      <c r="D329" s="219" t="s">
        <v>138</v>
      </c>
      <c r="E329" s="42"/>
      <c r="F329" s="220" t="s">
        <v>479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138</v>
      </c>
      <c r="AU329" s="19" t="s">
        <v>82</v>
      </c>
    </row>
    <row r="330" s="2" customFormat="1">
      <c r="A330" s="40"/>
      <c r="B330" s="41"/>
      <c r="C330" s="42"/>
      <c r="D330" s="224" t="s">
        <v>140</v>
      </c>
      <c r="E330" s="42"/>
      <c r="F330" s="225" t="s">
        <v>480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140</v>
      </c>
      <c r="AU330" s="19" t="s">
        <v>82</v>
      </c>
    </row>
    <row r="331" s="14" customFormat="1">
      <c r="A331" s="14"/>
      <c r="B331" s="236"/>
      <c r="C331" s="237"/>
      <c r="D331" s="219" t="s">
        <v>142</v>
      </c>
      <c r="E331" s="238" t="s">
        <v>19</v>
      </c>
      <c r="F331" s="239" t="s">
        <v>481</v>
      </c>
      <c r="G331" s="237"/>
      <c r="H331" s="240">
        <v>3.2400000000000002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142</v>
      </c>
      <c r="AU331" s="246" t="s">
        <v>82</v>
      </c>
      <c r="AV331" s="14" t="s">
        <v>82</v>
      </c>
      <c r="AW331" s="14" t="s">
        <v>33</v>
      </c>
      <c r="AX331" s="14" t="s">
        <v>72</v>
      </c>
      <c r="AY331" s="246" t="s">
        <v>128</v>
      </c>
    </row>
    <row r="332" s="14" customFormat="1">
      <c r="A332" s="14"/>
      <c r="B332" s="236"/>
      <c r="C332" s="237"/>
      <c r="D332" s="219" t="s">
        <v>142</v>
      </c>
      <c r="E332" s="238" t="s">
        <v>19</v>
      </c>
      <c r="F332" s="239" t="s">
        <v>230</v>
      </c>
      <c r="G332" s="237"/>
      <c r="H332" s="240">
        <v>122.40000000000001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142</v>
      </c>
      <c r="AU332" s="246" t="s">
        <v>82</v>
      </c>
      <c r="AV332" s="14" t="s">
        <v>82</v>
      </c>
      <c r="AW332" s="14" t="s">
        <v>33</v>
      </c>
      <c r="AX332" s="14" t="s">
        <v>72</v>
      </c>
      <c r="AY332" s="246" t="s">
        <v>128</v>
      </c>
    </row>
    <row r="333" s="14" customFormat="1">
      <c r="A333" s="14"/>
      <c r="B333" s="236"/>
      <c r="C333" s="237"/>
      <c r="D333" s="219" t="s">
        <v>142</v>
      </c>
      <c r="E333" s="238" t="s">
        <v>19</v>
      </c>
      <c r="F333" s="239" t="s">
        <v>310</v>
      </c>
      <c r="G333" s="237"/>
      <c r="H333" s="240">
        <v>-62.100000000000001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142</v>
      </c>
      <c r="AU333" s="246" t="s">
        <v>82</v>
      </c>
      <c r="AV333" s="14" t="s">
        <v>82</v>
      </c>
      <c r="AW333" s="14" t="s">
        <v>33</v>
      </c>
      <c r="AX333" s="14" t="s">
        <v>72</v>
      </c>
      <c r="AY333" s="246" t="s">
        <v>128</v>
      </c>
    </row>
    <row r="334" s="14" customFormat="1">
      <c r="A334" s="14"/>
      <c r="B334" s="236"/>
      <c r="C334" s="237"/>
      <c r="D334" s="219" t="s">
        <v>142</v>
      </c>
      <c r="E334" s="238" t="s">
        <v>19</v>
      </c>
      <c r="F334" s="239" t="s">
        <v>482</v>
      </c>
      <c r="G334" s="237"/>
      <c r="H334" s="240">
        <v>15.5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142</v>
      </c>
      <c r="AU334" s="246" t="s">
        <v>82</v>
      </c>
      <c r="AV334" s="14" t="s">
        <v>82</v>
      </c>
      <c r="AW334" s="14" t="s">
        <v>33</v>
      </c>
      <c r="AX334" s="14" t="s">
        <v>72</v>
      </c>
      <c r="AY334" s="246" t="s">
        <v>128</v>
      </c>
    </row>
    <row r="335" s="14" customFormat="1">
      <c r="A335" s="14"/>
      <c r="B335" s="236"/>
      <c r="C335" s="237"/>
      <c r="D335" s="219" t="s">
        <v>142</v>
      </c>
      <c r="E335" s="238" t="s">
        <v>19</v>
      </c>
      <c r="F335" s="239" t="s">
        <v>483</v>
      </c>
      <c r="G335" s="237"/>
      <c r="H335" s="240">
        <v>14.288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142</v>
      </c>
      <c r="AU335" s="246" t="s">
        <v>82</v>
      </c>
      <c r="AV335" s="14" t="s">
        <v>82</v>
      </c>
      <c r="AW335" s="14" t="s">
        <v>33</v>
      </c>
      <c r="AX335" s="14" t="s">
        <v>72</v>
      </c>
      <c r="AY335" s="246" t="s">
        <v>128</v>
      </c>
    </row>
    <row r="336" s="15" customFormat="1">
      <c r="A336" s="15"/>
      <c r="B336" s="247"/>
      <c r="C336" s="248"/>
      <c r="D336" s="219" t="s">
        <v>142</v>
      </c>
      <c r="E336" s="249" t="s">
        <v>19</v>
      </c>
      <c r="F336" s="250" t="s">
        <v>146</v>
      </c>
      <c r="G336" s="248"/>
      <c r="H336" s="251">
        <v>93.328000000000003</v>
      </c>
      <c r="I336" s="252"/>
      <c r="J336" s="248"/>
      <c r="K336" s="248"/>
      <c r="L336" s="253"/>
      <c r="M336" s="254"/>
      <c r="N336" s="255"/>
      <c r="O336" s="255"/>
      <c r="P336" s="255"/>
      <c r="Q336" s="255"/>
      <c r="R336" s="255"/>
      <c r="S336" s="255"/>
      <c r="T336" s="256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57" t="s">
        <v>142</v>
      </c>
      <c r="AU336" s="257" t="s">
        <v>82</v>
      </c>
      <c r="AV336" s="15" t="s">
        <v>136</v>
      </c>
      <c r="AW336" s="15" t="s">
        <v>33</v>
      </c>
      <c r="AX336" s="15" t="s">
        <v>80</v>
      </c>
      <c r="AY336" s="257" t="s">
        <v>128</v>
      </c>
    </row>
    <row r="337" s="2" customFormat="1" ht="24.15" customHeight="1">
      <c r="A337" s="40"/>
      <c r="B337" s="41"/>
      <c r="C337" s="206" t="s">
        <v>484</v>
      </c>
      <c r="D337" s="206" t="s">
        <v>131</v>
      </c>
      <c r="E337" s="207" t="s">
        <v>485</v>
      </c>
      <c r="F337" s="208" t="s">
        <v>486</v>
      </c>
      <c r="G337" s="209" t="s">
        <v>184</v>
      </c>
      <c r="H337" s="210">
        <v>79.799999999999997</v>
      </c>
      <c r="I337" s="211"/>
      <c r="J337" s="212">
        <f>ROUND(I337*H337,2)</f>
        <v>0</v>
      </c>
      <c r="K337" s="208" t="s">
        <v>135</v>
      </c>
      <c r="L337" s="46"/>
      <c r="M337" s="213" t="s">
        <v>19</v>
      </c>
      <c r="N337" s="214" t="s">
        <v>43</v>
      </c>
      <c r="O337" s="86"/>
      <c r="P337" s="215">
        <f>O337*H337</f>
        <v>0</v>
      </c>
      <c r="Q337" s="215">
        <v>1.0000000000000001E-05</v>
      </c>
      <c r="R337" s="215">
        <f>Q337*H337</f>
        <v>0.00079799999999999999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226</v>
      </c>
      <c r="AT337" s="217" t="s">
        <v>131</v>
      </c>
      <c r="AU337" s="217" t="s">
        <v>82</v>
      </c>
      <c r="AY337" s="19" t="s">
        <v>128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80</v>
      </c>
      <c r="BK337" s="218">
        <f>ROUND(I337*H337,2)</f>
        <v>0</v>
      </c>
      <c r="BL337" s="19" t="s">
        <v>226</v>
      </c>
      <c r="BM337" s="217" t="s">
        <v>487</v>
      </c>
    </row>
    <row r="338" s="2" customFormat="1">
      <c r="A338" s="40"/>
      <c r="B338" s="41"/>
      <c r="C338" s="42"/>
      <c r="D338" s="219" t="s">
        <v>138</v>
      </c>
      <c r="E338" s="42"/>
      <c r="F338" s="220" t="s">
        <v>488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138</v>
      </c>
      <c r="AU338" s="19" t="s">
        <v>82</v>
      </c>
    </row>
    <row r="339" s="2" customFormat="1">
      <c r="A339" s="40"/>
      <c r="B339" s="41"/>
      <c r="C339" s="42"/>
      <c r="D339" s="224" t="s">
        <v>140</v>
      </c>
      <c r="E339" s="42"/>
      <c r="F339" s="225" t="s">
        <v>489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140</v>
      </c>
      <c r="AU339" s="19" t="s">
        <v>82</v>
      </c>
    </row>
    <row r="340" s="13" customFormat="1">
      <c r="A340" s="13"/>
      <c r="B340" s="226"/>
      <c r="C340" s="227"/>
      <c r="D340" s="219" t="s">
        <v>142</v>
      </c>
      <c r="E340" s="228" t="s">
        <v>19</v>
      </c>
      <c r="F340" s="229" t="s">
        <v>490</v>
      </c>
      <c r="G340" s="227"/>
      <c r="H340" s="228" t="s">
        <v>19</v>
      </c>
      <c r="I340" s="230"/>
      <c r="J340" s="227"/>
      <c r="K340" s="227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142</v>
      </c>
      <c r="AU340" s="235" t="s">
        <v>82</v>
      </c>
      <c r="AV340" s="13" t="s">
        <v>80</v>
      </c>
      <c r="AW340" s="13" t="s">
        <v>33</v>
      </c>
      <c r="AX340" s="13" t="s">
        <v>72</v>
      </c>
      <c r="AY340" s="235" t="s">
        <v>128</v>
      </c>
    </row>
    <row r="341" s="14" customFormat="1">
      <c r="A341" s="14"/>
      <c r="B341" s="236"/>
      <c r="C341" s="237"/>
      <c r="D341" s="219" t="s">
        <v>142</v>
      </c>
      <c r="E341" s="238" t="s">
        <v>19</v>
      </c>
      <c r="F341" s="239" t="s">
        <v>491</v>
      </c>
      <c r="G341" s="237"/>
      <c r="H341" s="240">
        <v>15.6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142</v>
      </c>
      <c r="AU341" s="246" t="s">
        <v>82</v>
      </c>
      <c r="AV341" s="14" t="s">
        <v>82</v>
      </c>
      <c r="AW341" s="14" t="s">
        <v>33</v>
      </c>
      <c r="AX341" s="14" t="s">
        <v>72</v>
      </c>
      <c r="AY341" s="246" t="s">
        <v>128</v>
      </c>
    </row>
    <row r="342" s="14" customFormat="1">
      <c r="A342" s="14"/>
      <c r="B342" s="236"/>
      <c r="C342" s="237"/>
      <c r="D342" s="219" t="s">
        <v>142</v>
      </c>
      <c r="E342" s="238" t="s">
        <v>19</v>
      </c>
      <c r="F342" s="239" t="s">
        <v>492</v>
      </c>
      <c r="G342" s="237"/>
      <c r="H342" s="240">
        <v>16.199999999999999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142</v>
      </c>
      <c r="AU342" s="246" t="s">
        <v>82</v>
      </c>
      <c r="AV342" s="14" t="s">
        <v>82</v>
      </c>
      <c r="AW342" s="14" t="s">
        <v>33</v>
      </c>
      <c r="AX342" s="14" t="s">
        <v>72</v>
      </c>
      <c r="AY342" s="246" t="s">
        <v>128</v>
      </c>
    </row>
    <row r="343" s="14" customFormat="1">
      <c r="A343" s="14"/>
      <c r="B343" s="236"/>
      <c r="C343" s="237"/>
      <c r="D343" s="219" t="s">
        <v>142</v>
      </c>
      <c r="E343" s="238" t="s">
        <v>19</v>
      </c>
      <c r="F343" s="239" t="s">
        <v>493</v>
      </c>
      <c r="G343" s="237"/>
      <c r="H343" s="240">
        <v>48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142</v>
      </c>
      <c r="AU343" s="246" t="s">
        <v>82</v>
      </c>
      <c r="AV343" s="14" t="s">
        <v>82</v>
      </c>
      <c r="AW343" s="14" t="s">
        <v>33</v>
      </c>
      <c r="AX343" s="14" t="s">
        <v>72</v>
      </c>
      <c r="AY343" s="246" t="s">
        <v>128</v>
      </c>
    </row>
    <row r="344" s="15" customFormat="1">
      <c r="A344" s="15"/>
      <c r="B344" s="247"/>
      <c r="C344" s="248"/>
      <c r="D344" s="219" t="s">
        <v>142</v>
      </c>
      <c r="E344" s="249" t="s">
        <v>19</v>
      </c>
      <c r="F344" s="250" t="s">
        <v>146</v>
      </c>
      <c r="G344" s="248"/>
      <c r="H344" s="251">
        <v>79.799999999999997</v>
      </c>
      <c r="I344" s="252"/>
      <c r="J344" s="248"/>
      <c r="K344" s="248"/>
      <c r="L344" s="253"/>
      <c r="M344" s="254"/>
      <c r="N344" s="255"/>
      <c r="O344" s="255"/>
      <c r="P344" s="255"/>
      <c r="Q344" s="255"/>
      <c r="R344" s="255"/>
      <c r="S344" s="255"/>
      <c r="T344" s="25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7" t="s">
        <v>142</v>
      </c>
      <c r="AU344" s="257" t="s">
        <v>82</v>
      </c>
      <c r="AV344" s="15" t="s">
        <v>136</v>
      </c>
      <c r="AW344" s="15" t="s">
        <v>33</v>
      </c>
      <c r="AX344" s="15" t="s">
        <v>80</v>
      </c>
      <c r="AY344" s="257" t="s">
        <v>128</v>
      </c>
    </row>
    <row r="345" s="2" customFormat="1" ht="16.5" customHeight="1">
      <c r="A345" s="40"/>
      <c r="B345" s="41"/>
      <c r="C345" s="206" t="s">
        <v>494</v>
      </c>
      <c r="D345" s="206" t="s">
        <v>131</v>
      </c>
      <c r="E345" s="207" t="s">
        <v>495</v>
      </c>
      <c r="F345" s="208" t="s">
        <v>496</v>
      </c>
      <c r="G345" s="209" t="s">
        <v>134</v>
      </c>
      <c r="H345" s="210">
        <v>45</v>
      </c>
      <c r="I345" s="211"/>
      <c r="J345" s="212">
        <f>ROUND(I345*H345,2)</f>
        <v>0</v>
      </c>
      <c r="K345" s="208" t="s">
        <v>135</v>
      </c>
      <c r="L345" s="46"/>
      <c r="M345" s="213" t="s">
        <v>19</v>
      </c>
      <c r="N345" s="214" t="s">
        <v>43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3.0000000000000001E-05</v>
      </c>
      <c r="T345" s="216">
        <f>S345*H345</f>
        <v>0.0013500000000000001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226</v>
      </c>
      <c r="AT345" s="217" t="s">
        <v>131</v>
      </c>
      <c r="AU345" s="217" t="s">
        <v>82</v>
      </c>
      <c r="AY345" s="19" t="s">
        <v>128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80</v>
      </c>
      <c r="BK345" s="218">
        <f>ROUND(I345*H345,2)</f>
        <v>0</v>
      </c>
      <c r="BL345" s="19" t="s">
        <v>226</v>
      </c>
      <c r="BM345" s="217" t="s">
        <v>497</v>
      </c>
    </row>
    <row r="346" s="2" customFormat="1">
      <c r="A346" s="40"/>
      <c r="B346" s="41"/>
      <c r="C346" s="42"/>
      <c r="D346" s="219" t="s">
        <v>138</v>
      </c>
      <c r="E346" s="42"/>
      <c r="F346" s="220" t="s">
        <v>498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138</v>
      </c>
      <c r="AU346" s="19" t="s">
        <v>82</v>
      </c>
    </row>
    <row r="347" s="2" customFormat="1">
      <c r="A347" s="40"/>
      <c r="B347" s="41"/>
      <c r="C347" s="42"/>
      <c r="D347" s="224" t="s">
        <v>140</v>
      </c>
      <c r="E347" s="42"/>
      <c r="F347" s="225" t="s">
        <v>499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140</v>
      </c>
      <c r="AU347" s="19" t="s">
        <v>82</v>
      </c>
    </row>
    <row r="348" s="2" customFormat="1" ht="16.5" customHeight="1">
      <c r="A348" s="40"/>
      <c r="B348" s="41"/>
      <c r="C348" s="258" t="s">
        <v>500</v>
      </c>
      <c r="D348" s="258" t="s">
        <v>339</v>
      </c>
      <c r="E348" s="259" t="s">
        <v>501</v>
      </c>
      <c r="F348" s="260" t="s">
        <v>502</v>
      </c>
      <c r="G348" s="261" t="s">
        <v>134</v>
      </c>
      <c r="H348" s="262">
        <v>47.25</v>
      </c>
      <c r="I348" s="263"/>
      <c r="J348" s="264">
        <f>ROUND(I348*H348,2)</f>
        <v>0</v>
      </c>
      <c r="K348" s="260" t="s">
        <v>135</v>
      </c>
      <c r="L348" s="265"/>
      <c r="M348" s="266" t="s">
        <v>19</v>
      </c>
      <c r="N348" s="267" t="s">
        <v>43</v>
      </c>
      <c r="O348" s="86"/>
      <c r="P348" s="215">
        <f>O348*H348</f>
        <v>0</v>
      </c>
      <c r="Q348" s="215">
        <v>2.0000000000000002E-05</v>
      </c>
      <c r="R348" s="215">
        <f>Q348*H348</f>
        <v>0.00094500000000000009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342</v>
      </c>
      <c r="AT348" s="217" t="s">
        <v>339</v>
      </c>
      <c r="AU348" s="217" t="s">
        <v>82</v>
      </c>
      <c r="AY348" s="19" t="s">
        <v>128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80</v>
      </c>
      <c r="BK348" s="218">
        <f>ROUND(I348*H348,2)</f>
        <v>0</v>
      </c>
      <c r="BL348" s="19" t="s">
        <v>226</v>
      </c>
      <c r="BM348" s="217" t="s">
        <v>503</v>
      </c>
    </row>
    <row r="349" s="2" customFormat="1">
      <c r="A349" s="40"/>
      <c r="B349" s="41"/>
      <c r="C349" s="42"/>
      <c r="D349" s="219" t="s">
        <v>138</v>
      </c>
      <c r="E349" s="42"/>
      <c r="F349" s="220" t="s">
        <v>502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138</v>
      </c>
      <c r="AU349" s="19" t="s">
        <v>82</v>
      </c>
    </row>
    <row r="350" s="14" customFormat="1">
      <c r="A350" s="14"/>
      <c r="B350" s="236"/>
      <c r="C350" s="237"/>
      <c r="D350" s="219" t="s">
        <v>142</v>
      </c>
      <c r="E350" s="238" t="s">
        <v>19</v>
      </c>
      <c r="F350" s="239" t="s">
        <v>432</v>
      </c>
      <c r="G350" s="237"/>
      <c r="H350" s="240">
        <v>45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142</v>
      </c>
      <c r="AU350" s="246" t="s">
        <v>82</v>
      </c>
      <c r="AV350" s="14" t="s">
        <v>82</v>
      </c>
      <c r="AW350" s="14" t="s">
        <v>33</v>
      </c>
      <c r="AX350" s="14" t="s">
        <v>80</v>
      </c>
      <c r="AY350" s="246" t="s">
        <v>128</v>
      </c>
    </row>
    <row r="351" s="14" customFormat="1">
      <c r="A351" s="14"/>
      <c r="B351" s="236"/>
      <c r="C351" s="237"/>
      <c r="D351" s="219" t="s">
        <v>142</v>
      </c>
      <c r="E351" s="237"/>
      <c r="F351" s="239" t="s">
        <v>504</v>
      </c>
      <c r="G351" s="237"/>
      <c r="H351" s="240">
        <v>47.25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142</v>
      </c>
      <c r="AU351" s="246" t="s">
        <v>82</v>
      </c>
      <c r="AV351" s="14" t="s">
        <v>82</v>
      </c>
      <c r="AW351" s="14" t="s">
        <v>4</v>
      </c>
      <c r="AX351" s="14" t="s">
        <v>80</v>
      </c>
      <c r="AY351" s="246" t="s">
        <v>128</v>
      </c>
    </row>
    <row r="352" s="2" customFormat="1" ht="21.75" customHeight="1">
      <c r="A352" s="40"/>
      <c r="B352" s="41"/>
      <c r="C352" s="206" t="s">
        <v>505</v>
      </c>
      <c r="D352" s="206" t="s">
        <v>131</v>
      </c>
      <c r="E352" s="207" t="s">
        <v>506</v>
      </c>
      <c r="F352" s="208" t="s">
        <v>507</v>
      </c>
      <c r="G352" s="209" t="s">
        <v>134</v>
      </c>
      <c r="H352" s="210">
        <v>10</v>
      </c>
      <c r="I352" s="211"/>
      <c r="J352" s="212">
        <f>ROUND(I352*H352,2)</f>
        <v>0</v>
      </c>
      <c r="K352" s="208" t="s">
        <v>135</v>
      </c>
      <c r="L352" s="46"/>
      <c r="M352" s="213" t="s">
        <v>19</v>
      </c>
      <c r="N352" s="214" t="s">
        <v>43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3.0000000000000001E-05</v>
      </c>
      <c r="T352" s="216">
        <f>S352*H352</f>
        <v>0.00030000000000000003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226</v>
      </c>
      <c r="AT352" s="217" t="s">
        <v>131</v>
      </c>
      <c r="AU352" s="217" t="s">
        <v>82</v>
      </c>
      <c r="AY352" s="19" t="s">
        <v>128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80</v>
      </c>
      <c r="BK352" s="218">
        <f>ROUND(I352*H352,2)</f>
        <v>0</v>
      </c>
      <c r="BL352" s="19" t="s">
        <v>226</v>
      </c>
      <c r="BM352" s="217" t="s">
        <v>508</v>
      </c>
    </row>
    <row r="353" s="2" customFormat="1">
      <c r="A353" s="40"/>
      <c r="B353" s="41"/>
      <c r="C353" s="42"/>
      <c r="D353" s="219" t="s">
        <v>138</v>
      </c>
      <c r="E353" s="42"/>
      <c r="F353" s="220" t="s">
        <v>509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138</v>
      </c>
      <c r="AU353" s="19" t="s">
        <v>82</v>
      </c>
    </row>
    <row r="354" s="2" customFormat="1">
      <c r="A354" s="40"/>
      <c r="B354" s="41"/>
      <c r="C354" s="42"/>
      <c r="D354" s="224" t="s">
        <v>140</v>
      </c>
      <c r="E354" s="42"/>
      <c r="F354" s="225" t="s">
        <v>510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140</v>
      </c>
      <c r="AU354" s="19" t="s">
        <v>82</v>
      </c>
    </row>
    <row r="355" s="2" customFormat="1" ht="16.5" customHeight="1">
      <c r="A355" s="40"/>
      <c r="B355" s="41"/>
      <c r="C355" s="258" t="s">
        <v>511</v>
      </c>
      <c r="D355" s="258" t="s">
        <v>339</v>
      </c>
      <c r="E355" s="259" t="s">
        <v>512</v>
      </c>
      <c r="F355" s="260" t="s">
        <v>513</v>
      </c>
      <c r="G355" s="261" t="s">
        <v>134</v>
      </c>
      <c r="H355" s="262">
        <v>10.5</v>
      </c>
      <c r="I355" s="263"/>
      <c r="J355" s="264">
        <f>ROUND(I355*H355,2)</f>
        <v>0</v>
      </c>
      <c r="K355" s="260" t="s">
        <v>135</v>
      </c>
      <c r="L355" s="265"/>
      <c r="M355" s="266" t="s">
        <v>19</v>
      </c>
      <c r="N355" s="267" t="s">
        <v>43</v>
      </c>
      <c r="O355" s="86"/>
      <c r="P355" s="215">
        <f>O355*H355</f>
        <v>0</v>
      </c>
      <c r="Q355" s="215">
        <v>1.0000000000000001E-05</v>
      </c>
      <c r="R355" s="215">
        <f>Q355*H355</f>
        <v>0.000105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342</v>
      </c>
      <c r="AT355" s="217" t="s">
        <v>339</v>
      </c>
      <c r="AU355" s="217" t="s">
        <v>82</v>
      </c>
      <c r="AY355" s="19" t="s">
        <v>128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80</v>
      </c>
      <c r="BK355" s="218">
        <f>ROUND(I355*H355,2)</f>
        <v>0</v>
      </c>
      <c r="BL355" s="19" t="s">
        <v>226</v>
      </c>
      <c r="BM355" s="217" t="s">
        <v>514</v>
      </c>
    </row>
    <row r="356" s="2" customFormat="1">
      <c r="A356" s="40"/>
      <c r="B356" s="41"/>
      <c r="C356" s="42"/>
      <c r="D356" s="219" t="s">
        <v>138</v>
      </c>
      <c r="E356" s="42"/>
      <c r="F356" s="220" t="s">
        <v>513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138</v>
      </c>
      <c r="AU356" s="19" t="s">
        <v>82</v>
      </c>
    </row>
    <row r="357" s="14" customFormat="1">
      <c r="A357" s="14"/>
      <c r="B357" s="236"/>
      <c r="C357" s="237"/>
      <c r="D357" s="219" t="s">
        <v>142</v>
      </c>
      <c r="E357" s="238" t="s">
        <v>19</v>
      </c>
      <c r="F357" s="239" t="s">
        <v>199</v>
      </c>
      <c r="G357" s="237"/>
      <c r="H357" s="240">
        <v>10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142</v>
      </c>
      <c r="AU357" s="246" t="s">
        <v>82</v>
      </c>
      <c r="AV357" s="14" t="s">
        <v>82</v>
      </c>
      <c r="AW357" s="14" t="s">
        <v>33</v>
      </c>
      <c r="AX357" s="14" t="s">
        <v>80</v>
      </c>
      <c r="AY357" s="246" t="s">
        <v>128</v>
      </c>
    </row>
    <row r="358" s="14" customFormat="1">
      <c r="A358" s="14"/>
      <c r="B358" s="236"/>
      <c r="C358" s="237"/>
      <c r="D358" s="219" t="s">
        <v>142</v>
      </c>
      <c r="E358" s="237"/>
      <c r="F358" s="239" t="s">
        <v>515</v>
      </c>
      <c r="G358" s="237"/>
      <c r="H358" s="240">
        <v>10.5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142</v>
      </c>
      <c r="AU358" s="246" t="s">
        <v>82</v>
      </c>
      <c r="AV358" s="14" t="s">
        <v>82</v>
      </c>
      <c r="AW358" s="14" t="s">
        <v>4</v>
      </c>
      <c r="AX358" s="14" t="s">
        <v>80</v>
      </c>
      <c r="AY358" s="246" t="s">
        <v>128</v>
      </c>
    </row>
    <row r="359" s="2" customFormat="1" ht="24.15" customHeight="1">
      <c r="A359" s="40"/>
      <c r="B359" s="41"/>
      <c r="C359" s="206" t="s">
        <v>516</v>
      </c>
      <c r="D359" s="206" t="s">
        <v>131</v>
      </c>
      <c r="E359" s="207" t="s">
        <v>517</v>
      </c>
      <c r="F359" s="208" t="s">
        <v>518</v>
      </c>
      <c r="G359" s="209" t="s">
        <v>134</v>
      </c>
      <c r="H359" s="210">
        <v>93.328000000000003</v>
      </c>
      <c r="I359" s="211"/>
      <c r="J359" s="212">
        <f>ROUND(I359*H359,2)</f>
        <v>0</v>
      </c>
      <c r="K359" s="208" t="s">
        <v>135</v>
      </c>
      <c r="L359" s="46"/>
      <c r="M359" s="213" t="s">
        <v>19</v>
      </c>
      <c r="N359" s="214" t="s">
        <v>43</v>
      </c>
      <c r="O359" s="86"/>
      <c r="P359" s="215">
        <f>O359*H359</f>
        <v>0</v>
      </c>
      <c r="Q359" s="215">
        <v>0.00020000000000000001</v>
      </c>
      <c r="R359" s="215">
        <f>Q359*H359</f>
        <v>0.018665600000000001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226</v>
      </c>
      <c r="AT359" s="217" t="s">
        <v>131</v>
      </c>
      <c r="AU359" s="217" t="s">
        <v>82</v>
      </c>
      <c r="AY359" s="19" t="s">
        <v>128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80</v>
      </c>
      <c r="BK359" s="218">
        <f>ROUND(I359*H359,2)</f>
        <v>0</v>
      </c>
      <c r="BL359" s="19" t="s">
        <v>226</v>
      </c>
      <c r="BM359" s="217" t="s">
        <v>519</v>
      </c>
    </row>
    <row r="360" s="2" customFormat="1">
      <c r="A360" s="40"/>
      <c r="B360" s="41"/>
      <c r="C360" s="42"/>
      <c r="D360" s="219" t="s">
        <v>138</v>
      </c>
      <c r="E360" s="42"/>
      <c r="F360" s="220" t="s">
        <v>520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138</v>
      </c>
      <c r="AU360" s="19" t="s">
        <v>82</v>
      </c>
    </row>
    <row r="361" s="2" customFormat="1">
      <c r="A361" s="40"/>
      <c r="B361" s="41"/>
      <c r="C361" s="42"/>
      <c r="D361" s="224" t="s">
        <v>140</v>
      </c>
      <c r="E361" s="42"/>
      <c r="F361" s="225" t="s">
        <v>521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140</v>
      </c>
      <c r="AU361" s="19" t="s">
        <v>82</v>
      </c>
    </row>
    <row r="362" s="2" customFormat="1" ht="33" customHeight="1">
      <c r="A362" s="40"/>
      <c r="B362" s="41"/>
      <c r="C362" s="206" t="s">
        <v>522</v>
      </c>
      <c r="D362" s="206" t="s">
        <v>131</v>
      </c>
      <c r="E362" s="207" t="s">
        <v>523</v>
      </c>
      <c r="F362" s="208" t="s">
        <v>524</v>
      </c>
      <c r="G362" s="209" t="s">
        <v>134</v>
      </c>
      <c r="H362" s="210">
        <v>93.328000000000003</v>
      </c>
      <c r="I362" s="211"/>
      <c r="J362" s="212">
        <f>ROUND(I362*H362,2)</f>
        <v>0</v>
      </c>
      <c r="K362" s="208" t="s">
        <v>135</v>
      </c>
      <c r="L362" s="46"/>
      <c r="M362" s="213" t="s">
        <v>19</v>
      </c>
      <c r="N362" s="214" t="s">
        <v>43</v>
      </c>
      <c r="O362" s="86"/>
      <c r="P362" s="215">
        <f>O362*H362</f>
        <v>0</v>
      </c>
      <c r="Q362" s="215">
        <v>0.00029999999999999997</v>
      </c>
      <c r="R362" s="215">
        <f>Q362*H362</f>
        <v>0.0279984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226</v>
      </c>
      <c r="AT362" s="217" t="s">
        <v>131</v>
      </c>
      <c r="AU362" s="217" t="s">
        <v>82</v>
      </c>
      <c r="AY362" s="19" t="s">
        <v>128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80</v>
      </c>
      <c r="BK362" s="218">
        <f>ROUND(I362*H362,2)</f>
        <v>0</v>
      </c>
      <c r="BL362" s="19" t="s">
        <v>226</v>
      </c>
      <c r="BM362" s="217" t="s">
        <v>525</v>
      </c>
    </row>
    <row r="363" s="2" customFormat="1">
      <c r="A363" s="40"/>
      <c r="B363" s="41"/>
      <c r="C363" s="42"/>
      <c r="D363" s="219" t="s">
        <v>138</v>
      </c>
      <c r="E363" s="42"/>
      <c r="F363" s="220" t="s">
        <v>526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138</v>
      </c>
      <c r="AU363" s="19" t="s">
        <v>82</v>
      </c>
    </row>
    <row r="364" s="2" customFormat="1">
      <c r="A364" s="40"/>
      <c r="B364" s="41"/>
      <c r="C364" s="42"/>
      <c r="D364" s="224" t="s">
        <v>140</v>
      </c>
      <c r="E364" s="42"/>
      <c r="F364" s="225" t="s">
        <v>527</v>
      </c>
      <c r="G364" s="42"/>
      <c r="H364" s="42"/>
      <c r="I364" s="221"/>
      <c r="J364" s="42"/>
      <c r="K364" s="42"/>
      <c r="L364" s="46"/>
      <c r="M364" s="269"/>
      <c r="N364" s="270"/>
      <c r="O364" s="271"/>
      <c r="P364" s="271"/>
      <c r="Q364" s="271"/>
      <c r="R364" s="271"/>
      <c r="S364" s="271"/>
      <c r="T364" s="272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140</v>
      </c>
      <c r="AU364" s="19" t="s">
        <v>82</v>
      </c>
    </row>
    <row r="365" s="2" customFormat="1" ht="6.96" customHeight="1">
      <c r="A365" s="40"/>
      <c r="B365" s="61"/>
      <c r="C365" s="62"/>
      <c r="D365" s="62"/>
      <c r="E365" s="62"/>
      <c r="F365" s="62"/>
      <c r="G365" s="62"/>
      <c r="H365" s="62"/>
      <c r="I365" s="62"/>
      <c r="J365" s="62"/>
      <c r="K365" s="62"/>
      <c r="L365" s="46"/>
      <c r="M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</row>
  </sheetData>
  <sheetProtection sheet="1" autoFilter="0" formatColumns="0" formatRows="0" objects="1" scenarios="1" spinCount="100000" saltValue="OYCQTU+umAXAccYW+zwc7l2QcKmf8tqkHtqfCi/RjBjr9W9JuOrvJV3eIzmKVC9JqeNRrEuPEbY63naQD7H4rg==" hashValue="q7b+txCbWyI9QPIDhcRnKUascvcIuXUCYKGTLk3Q6U9Tx771dnL5wlu27p3MSsfkkLXY4qVAXQ6fhDPqKiW2CA==" algorithmName="SHA-512" password="CC35"/>
  <autoFilter ref="C89:K36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2/611131121"/>
    <hyperlink ref="F102" r:id="rId2" display="https://podminky.urs.cz/item/CS_URS_2025_02/611142001"/>
    <hyperlink ref="F109" r:id="rId3" display="https://podminky.urs.cz/item/CS_URS_2025_02/611181002"/>
    <hyperlink ref="F116" r:id="rId4" display="https://podminky.urs.cz/item/CS_URS_2025_02/613131121"/>
    <hyperlink ref="F121" r:id="rId5" display="https://podminky.urs.cz/item/CS_URS_2025_02/613142001"/>
    <hyperlink ref="F126" r:id="rId6" display="https://podminky.urs.cz/item/CS_URS_2025_02/613181001"/>
    <hyperlink ref="F131" r:id="rId7" display="https://podminky.urs.cz/item/CS_URS_2025_02/619991015"/>
    <hyperlink ref="F138" r:id="rId8" display="https://podminky.urs.cz/item/CS_URS_2025_02/631312141"/>
    <hyperlink ref="F144" r:id="rId9" display="https://podminky.urs.cz/item/CS_URS_2025_02/949101112"/>
    <hyperlink ref="F147" r:id="rId10" display="https://podminky.urs.cz/item/CS_URS_2025_02/952901111"/>
    <hyperlink ref="F150" r:id="rId11" display="https://podminky.urs.cz/item/CS_URS_2025_02/962031013"/>
    <hyperlink ref="F155" r:id="rId12" display="https://podminky.urs.cz/item/CS_URS_2025_02/977211121"/>
    <hyperlink ref="F158" r:id="rId13" display="https://podminky.urs.cz/item/CS_URS_2025_02/978035117"/>
    <hyperlink ref="F168" r:id="rId14" display="https://podminky.urs.cz/item/CS_URS_2025_02/997013211"/>
    <hyperlink ref="F171" r:id="rId15" display="https://podminky.urs.cz/item/CS_URS_2025_02/997013501"/>
    <hyperlink ref="F174" r:id="rId16" display="https://podminky.urs.cz/item/CS_URS_2025_02/997013509"/>
    <hyperlink ref="F178" r:id="rId17" display="https://podminky.urs.cz/item/CS_URS_2025_02/997013635"/>
    <hyperlink ref="F181" r:id="rId18" display="https://podminky.urs.cz/item/CS_URS_2025_02/997221612"/>
    <hyperlink ref="F185" r:id="rId19" display="https://podminky.urs.cz/item/CS_URS_2025_02/998018001"/>
    <hyperlink ref="F190" r:id="rId20" display="https://podminky.urs.cz/item/CS_URS_2025_02/763111362"/>
    <hyperlink ref="F195" r:id="rId21" display="https://podminky.urs.cz/item/CS_URS_2025_02/763111717"/>
    <hyperlink ref="F198" r:id="rId22" display="https://podminky.urs.cz/item/CS_URS_2025_02/763111723"/>
    <hyperlink ref="F204" r:id="rId23" display="https://podminky.urs.cz/item/CS_URS_2025_02/763111811"/>
    <hyperlink ref="F209" r:id="rId24" display="https://podminky.urs.cz/item/CS_URS_2025_02/763121212"/>
    <hyperlink ref="F215" r:id="rId25" display="https://podminky.urs.cz/item/CS_URS_2025_02/763121714"/>
    <hyperlink ref="F223" r:id="rId26" display="https://podminky.urs.cz/item/CS_URS_2025_02/763182313"/>
    <hyperlink ref="F228" r:id="rId27" display="https://podminky.urs.cz/item/CS_URS_2025_02/763431001"/>
    <hyperlink ref="F238" r:id="rId28" display="https://podminky.urs.cz/item/CS_URS_2025_02/763431201"/>
    <hyperlink ref="F243" r:id="rId29" display="https://podminky.urs.cz/item/CS_URS_2025_02/998763511"/>
    <hyperlink ref="F247" r:id="rId30" display="https://podminky.urs.cz/item/CS_URS_2025_02/776111117"/>
    <hyperlink ref="F253" r:id="rId31" display="https://podminky.urs.cz/item/CS_URS_2025_02/776111311"/>
    <hyperlink ref="F259" r:id="rId32" display="https://podminky.urs.cz/item/CS_URS_2025_02/776121321"/>
    <hyperlink ref="F265" r:id="rId33" display="https://podminky.urs.cz/item/CS_URS_2025_02/776141124"/>
    <hyperlink ref="F271" r:id="rId34" display="https://podminky.urs.cz/item/CS_URS_2025_02/776201812"/>
    <hyperlink ref="F277" r:id="rId35" display="https://podminky.urs.cz/item/CS_URS_2025_02/776221111"/>
    <hyperlink ref="F287" r:id="rId36" display="https://podminky.urs.cz/item/CS_URS_2025_02/776223111"/>
    <hyperlink ref="F290" r:id="rId37" display="https://podminky.urs.cz/item/CS_URS_2025_02/776410811"/>
    <hyperlink ref="F295" r:id="rId38" display="https://podminky.urs.cz/item/CS_URS_2025_02/776421111"/>
    <hyperlink ref="F304" r:id="rId39" display="https://podminky.urs.cz/item/CS_URS_2025_02/776991121"/>
    <hyperlink ref="F307" r:id="rId40" display="https://podminky.urs.cz/item/CS_URS_2025_02/776991821"/>
    <hyperlink ref="F310" r:id="rId41" display="https://podminky.urs.cz/item/CS_URS_2025_02/998776311"/>
    <hyperlink ref="F314" r:id="rId42" display="https://podminky.urs.cz/item/CS_URS_2025_02/781471810"/>
    <hyperlink ref="F319" r:id="rId43" display="https://podminky.urs.cz/item/CS_URS_2025_02/998781311"/>
    <hyperlink ref="F323" r:id="rId44" display="https://podminky.urs.cz/item/CS_URS_2025_02/783601713"/>
    <hyperlink ref="F326" r:id="rId45" display="https://podminky.urs.cz/item/CS_URS_2025_02/783617615"/>
    <hyperlink ref="F330" r:id="rId46" display="https://podminky.urs.cz/item/CS_URS_2025_02/784111021"/>
    <hyperlink ref="F339" r:id="rId47" display="https://podminky.urs.cz/item/CS_URS_2025_02/784161001"/>
    <hyperlink ref="F347" r:id="rId48" display="https://podminky.urs.cz/item/CS_URS_2025_02/784171101"/>
    <hyperlink ref="F354" r:id="rId49" display="https://podminky.urs.cz/item/CS_URS_2025_02/784171111"/>
    <hyperlink ref="F361" r:id="rId50" display="https://podminky.urs.cz/item/CS_URS_2025_02/784181121"/>
    <hyperlink ref="F364" r:id="rId51" display="https://podminky.urs.cz/item/CS_URS_2025_02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2.NP objektu dílen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528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ROUND((SUM(BE86:BE144)),  2)</f>
        <v>0</v>
      </c>
      <c r="G33" s="40"/>
      <c r="H33" s="40"/>
      <c r="I33" s="150">
        <v>0.20999999999999999</v>
      </c>
      <c r="J33" s="149">
        <f>ROUND(((SUM(BE86:BE144))*I33),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ROUND((SUM(BF86:BF144)),  2)</f>
        <v>0</v>
      </c>
      <c r="G34" s="40"/>
      <c r="H34" s="40"/>
      <c r="I34" s="150">
        <v>0.12</v>
      </c>
      <c r="J34" s="149">
        <f>ROUND(((SUM(BF86:BF144))*I34),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ROUND((SUM(BG86:BG144)),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ROUND((SUM(BH86:BH144)),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ROUND((SUM(BI86:BI144)),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2.NP objektu dílen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Zdravotně technické 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105</v>
      </c>
      <c r="E62" s="176"/>
      <c r="F62" s="176"/>
      <c r="G62" s="176"/>
      <c r="H62" s="176"/>
      <c r="I62" s="176"/>
      <c r="J62" s="177">
        <f>J95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107</v>
      </c>
      <c r="E63" s="170"/>
      <c r="F63" s="170"/>
      <c r="G63" s="170"/>
      <c r="H63" s="170"/>
      <c r="I63" s="170"/>
      <c r="J63" s="171">
        <f>J112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529</v>
      </c>
      <c r="E64" s="176"/>
      <c r="F64" s="176"/>
      <c r="G64" s="176"/>
      <c r="H64" s="176"/>
      <c r="I64" s="176"/>
      <c r="J64" s="177">
        <f>J113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530</v>
      </c>
      <c r="E65" s="176"/>
      <c r="F65" s="176"/>
      <c r="G65" s="176"/>
      <c r="H65" s="176"/>
      <c r="I65" s="176"/>
      <c r="J65" s="177">
        <f>J119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531</v>
      </c>
      <c r="E66" s="176"/>
      <c r="F66" s="176"/>
      <c r="G66" s="176"/>
      <c r="H66" s="176"/>
      <c r="I66" s="176"/>
      <c r="J66" s="177">
        <f>J129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113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62" t="str">
        <f>E7</f>
        <v>Dopravní podnik Karlovy Vary, Sportovní 656/1 - stavební úpravy kanceláří v 2.NP objektu dílen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02 - Zdravotně technické instalace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Sportovní 656/1, Karlovy Vary</v>
      </c>
      <c r="G80" s="42"/>
      <c r="H80" s="42"/>
      <c r="I80" s="34" t="s">
        <v>23</v>
      </c>
      <c r="J80" s="74" t="str">
        <f>IF(J12="","",J12)</f>
        <v>15. 9. 2025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Dopravní podnik Karlovy Vary, a.s.</v>
      </c>
      <c r="G82" s="42"/>
      <c r="H82" s="42"/>
      <c r="I82" s="34" t="s">
        <v>31</v>
      </c>
      <c r="J82" s="38" t="str">
        <f>E21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Bc. Martin Frous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114</v>
      </c>
      <c r="D85" s="182" t="s">
        <v>57</v>
      </c>
      <c r="E85" s="182" t="s">
        <v>53</v>
      </c>
      <c r="F85" s="182" t="s">
        <v>54</v>
      </c>
      <c r="G85" s="182" t="s">
        <v>115</v>
      </c>
      <c r="H85" s="182" t="s">
        <v>116</v>
      </c>
      <c r="I85" s="182" t="s">
        <v>117</v>
      </c>
      <c r="J85" s="182" t="s">
        <v>100</v>
      </c>
      <c r="K85" s="183" t="s">
        <v>118</v>
      </c>
      <c r="L85" s="184"/>
      <c r="M85" s="94" t="s">
        <v>19</v>
      </c>
      <c r="N85" s="95" t="s">
        <v>42</v>
      </c>
      <c r="O85" s="95" t="s">
        <v>119</v>
      </c>
      <c r="P85" s="95" t="s">
        <v>120</v>
      </c>
      <c r="Q85" s="95" t="s">
        <v>121</v>
      </c>
      <c r="R85" s="95" t="s">
        <v>122</v>
      </c>
      <c r="S85" s="95" t="s">
        <v>123</v>
      </c>
      <c r="T85" s="96" t="s">
        <v>124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125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P87+P112</f>
        <v>0</v>
      </c>
      <c r="Q86" s="98"/>
      <c r="R86" s="187">
        <f>R87+R112</f>
        <v>0.00032000000000000003</v>
      </c>
      <c r="S86" s="98"/>
      <c r="T86" s="188">
        <f>T87+T112</f>
        <v>0.047070000000000001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101</v>
      </c>
      <c r="BK86" s="189">
        <f>BK87+BK112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126</v>
      </c>
      <c r="F87" s="193" t="s">
        <v>127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P88+P95</f>
        <v>0</v>
      </c>
      <c r="Q87" s="198"/>
      <c r="R87" s="199">
        <f>R88+R95</f>
        <v>0</v>
      </c>
      <c r="S87" s="198"/>
      <c r="T87" s="200">
        <f>T88+T95</f>
        <v>0.024300000000000002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128</v>
      </c>
      <c r="BK87" s="203">
        <f>BK88+BK95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189</v>
      </c>
      <c r="F88" s="204" t="s">
        <v>198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SUM(P89:P94)</f>
        <v>0</v>
      </c>
      <c r="Q88" s="198"/>
      <c r="R88" s="199">
        <f>SUM(R89:R94)</f>
        <v>0</v>
      </c>
      <c r="S88" s="198"/>
      <c r="T88" s="200">
        <f>SUM(T89:T94)</f>
        <v>0.024300000000000002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80</v>
      </c>
      <c r="AY88" s="201" t="s">
        <v>128</v>
      </c>
      <c r="BK88" s="203">
        <f>SUM(BK89:BK94)</f>
        <v>0</v>
      </c>
    </row>
    <row r="89" s="2" customFormat="1" ht="16.5" customHeight="1">
      <c r="A89" s="40"/>
      <c r="B89" s="41"/>
      <c r="C89" s="206" t="s">
        <v>80</v>
      </c>
      <c r="D89" s="206" t="s">
        <v>131</v>
      </c>
      <c r="E89" s="207" t="s">
        <v>532</v>
      </c>
      <c r="F89" s="208" t="s">
        <v>533</v>
      </c>
      <c r="G89" s="209" t="s">
        <v>184</v>
      </c>
      <c r="H89" s="210">
        <v>3</v>
      </c>
      <c r="I89" s="211"/>
      <c r="J89" s="212">
        <f>ROUND(I89*H89,2)</f>
        <v>0</v>
      </c>
      <c r="K89" s="208" t="s">
        <v>135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0.0070000000000000001</v>
      </c>
      <c r="T89" s="216">
        <f>S89*H89</f>
        <v>0.021000000000000001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136</v>
      </c>
      <c r="AT89" s="217" t="s">
        <v>131</v>
      </c>
      <c r="AU89" s="217" t="s">
        <v>82</v>
      </c>
      <c r="AY89" s="19" t="s">
        <v>128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136</v>
      </c>
      <c r="BM89" s="217" t="s">
        <v>534</v>
      </c>
    </row>
    <row r="90" s="2" customFormat="1">
      <c r="A90" s="40"/>
      <c r="B90" s="41"/>
      <c r="C90" s="42"/>
      <c r="D90" s="219" t="s">
        <v>138</v>
      </c>
      <c r="E90" s="42"/>
      <c r="F90" s="220" t="s">
        <v>535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138</v>
      </c>
      <c r="AU90" s="19" t="s">
        <v>82</v>
      </c>
    </row>
    <row r="91" s="2" customFormat="1">
      <c r="A91" s="40"/>
      <c r="B91" s="41"/>
      <c r="C91" s="42"/>
      <c r="D91" s="224" t="s">
        <v>140</v>
      </c>
      <c r="E91" s="42"/>
      <c r="F91" s="225" t="s">
        <v>536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140</v>
      </c>
      <c r="AU91" s="19" t="s">
        <v>82</v>
      </c>
    </row>
    <row r="92" s="2" customFormat="1" ht="16.5" customHeight="1">
      <c r="A92" s="40"/>
      <c r="B92" s="41"/>
      <c r="C92" s="206" t="s">
        <v>82</v>
      </c>
      <c r="D92" s="206" t="s">
        <v>131</v>
      </c>
      <c r="E92" s="207" t="s">
        <v>537</v>
      </c>
      <c r="F92" s="208" t="s">
        <v>538</v>
      </c>
      <c r="G92" s="209" t="s">
        <v>184</v>
      </c>
      <c r="H92" s="210">
        <v>1.5</v>
      </c>
      <c r="I92" s="211"/>
      <c r="J92" s="212">
        <f>ROUND(I92*H92,2)</f>
        <v>0</v>
      </c>
      <c r="K92" s="208" t="s">
        <v>135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0.0022000000000000001</v>
      </c>
      <c r="T92" s="216">
        <f>S92*H92</f>
        <v>0.0033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136</v>
      </c>
      <c r="AT92" s="217" t="s">
        <v>131</v>
      </c>
      <c r="AU92" s="217" t="s">
        <v>82</v>
      </c>
      <c r="AY92" s="19" t="s">
        <v>128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136</v>
      </c>
      <c r="BM92" s="217" t="s">
        <v>539</v>
      </c>
    </row>
    <row r="93" s="2" customFormat="1">
      <c r="A93" s="40"/>
      <c r="B93" s="41"/>
      <c r="C93" s="42"/>
      <c r="D93" s="219" t="s">
        <v>138</v>
      </c>
      <c r="E93" s="42"/>
      <c r="F93" s="220" t="s">
        <v>540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138</v>
      </c>
      <c r="AU93" s="19" t="s">
        <v>82</v>
      </c>
    </row>
    <row r="94" s="2" customFormat="1">
      <c r="A94" s="40"/>
      <c r="B94" s="41"/>
      <c r="C94" s="42"/>
      <c r="D94" s="224" t="s">
        <v>140</v>
      </c>
      <c r="E94" s="42"/>
      <c r="F94" s="225" t="s">
        <v>541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140</v>
      </c>
      <c r="AU94" s="19" t="s">
        <v>82</v>
      </c>
    </row>
    <row r="95" s="12" customFormat="1" ht="22.8" customHeight="1">
      <c r="A95" s="12"/>
      <c r="B95" s="190"/>
      <c r="C95" s="191"/>
      <c r="D95" s="192" t="s">
        <v>71</v>
      </c>
      <c r="E95" s="204" t="s">
        <v>232</v>
      </c>
      <c r="F95" s="204" t="s">
        <v>233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SUM(P96:P111)</f>
        <v>0</v>
      </c>
      <c r="Q95" s="198"/>
      <c r="R95" s="199">
        <f>SUM(R96:R111)</f>
        <v>0</v>
      </c>
      <c r="S95" s="198"/>
      <c r="T95" s="200">
        <f>SUM(T96:T111)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80</v>
      </c>
      <c r="AT95" s="202" t="s">
        <v>71</v>
      </c>
      <c r="AU95" s="202" t="s">
        <v>80</v>
      </c>
      <c r="AY95" s="201" t="s">
        <v>128</v>
      </c>
      <c r="BK95" s="203">
        <f>SUM(BK96:BK111)</f>
        <v>0</v>
      </c>
    </row>
    <row r="96" s="2" customFormat="1" ht="24.15" customHeight="1">
      <c r="A96" s="40"/>
      <c r="B96" s="41"/>
      <c r="C96" s="206" t="s">
        <v>152</v>
      </c>
      <c r="D96" s="206" t="s">
        <v>131</v>
      </c>
      <c r="E96" s="207" t="s">
        <v>235</v>
      </c>
      <c r="F96" s="208" t="s">
        <v>236</v>
      </c>
      <c r="G96" s="209" t="s">
        <v>237</v>
      </c>
      <c r="H96" s="210">
        <v>0.047</v>
      </c>
      <c r="I96" s="211"/>
      <c r="J96" s="212">
        <f>ROUND(I96*H96,2)</f>
        <v>0</v>
      </c>
      <c r="K96" s="208" t="s">
        <v>135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82</v>
      </c>
      <c r="AY96" s="19" t="s">
        <v>128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136</v>
      </c>
      <c r="BM96" s="217" t="s">
        <v>542</v>
      </c>
    </row>
    <row r="97" s="2" customFormat="1">
      <c r="A97" s="40"/>
      <c r="B97" s="41"/>
      <c r="C97" s="42"/>
      <c r="D97" s="219" t="s">
        <v>138</v>
      </c>
      <c r="E97" s="42"/>
      <c r="F97" s="220" t="s">
        <v>239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82</v>
      </c>
    </row>
    <row r="98" s="2" customFormat="1">
      <c r="A98" s="40"/>
      <c r="B98" s="41"/>
      <c r="C98" s="42"/>
      <c r="D98" s="224" t="s">
        <v>140</v>
      </c>
      <c r="E98" s="42"/>
      <c r="F98" s="225" t="s">
        <v>240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140</v>
      </c>
      <c r="AU98" s="19" t="s">
        <v>82</v>
      </c>
    </row>
    <row r="99" s="2" customFormat="1" ht="24.15" customHeight="1">
      <c r="A99" s="40"/>
      <c r="B99" s="41"/>
      <c r="C99" s="206" t="s">
        <v>136</v>
      </c>
      <c r="D99" s="206" t="s">
        <v>131</v>
      </c>
      <c r="E99" s="207" t="s">
        <v>241</v>
      </c>
      <c r="F99" s="208" t="s">
        <v>242</v>
      </c>
      <c r="G99" s="209" t="s">
        <v>237</v>
      </c>
      <c r="H99" s="210">
        <v>0.047</v>
      </c>
      <c r="I99" s="211"/>
      <c r="J99" s="212">
        <f>ROUND(I99*H99,2)</f>
        <v>0</v>
      </c>
      <c r="K99" s="208" t="s">
        <v>135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136</v>
      </c>
      <c r="AT99" s="217" t="s">
        <v>131</v>
      </c>
      <c r="AU99" s="217" t="s">
        <v>82</v>
      </c>
      <c r="AY99" s="19" t="s">
        <v>128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136</v>
      </c>
      <c r="BM99" s="217" t="s">
        <v>543</v>
      </c>
    </row>
    <row r="100" s="2" customFormat="1">
      <c r="A100" s="40"/>
      <c r="B100" s="41"/>
      <c r="C100" s="42"/>
      <c r="D100" s="219" t="s">
        <v>138</v>
      </c>
      <c r="E100" s="42"/>
      <c r="F100" s="220" t="s">
        <v>244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138</v>
      </c>
      <c r="AU100" s="19" t="s">
        <v>82</v>
      </c>
    </row>
    <row r="101" s="2" customFormat="1">
      <c r="A101" s="40"/>
      <c r="B101" s="41"/>
      <c r="C101" s="42"/>
      <c r="D101" s="224" t="s">
        <v>140</v>
      </c>
      <c r="E101" s="42"/>
      <c r="F101" s="225" t="s">
        <v>245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140</v>
      </c>
      <c r="AU101" s="19" t="s">
        <v>82</v>
      </c>
    </row>
    <row r="102" s="2" customFormat="1" ht="24.15" customHeight="1">
      <c r="A102" s="40"/>
      <c r="B102" s="41"/>
      <c r="C102" s="206" t="s">
        <v>164</v>
      </c>
      <c r="D102" s="206" t="s">
        <v>131</v>
      </c>
      <c r="E102" s="207" t="s">
        <v>247</v>
      </c>
      <c r="F102" s="208" t="s">
        <v>248</v>
      </c>
      <c r="G102" s="209" t="s">
        <v>237</v>
      </c>
      <c r="H102" s="210">
        <v>1.363</v>
      </c>
      <c r="I102" s="211"/>
      <c r="J102" s="212">
        <f>ROUND(I102*H102,2)</f>
        <v>0</v>
      </c>
      <c r="K102" s="208" t="s">
        <v>135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136</v>
      </c>
      <c r="AT102" s="217" t="s">
        <v>131</v>
      </c>
      <c r="AU102" s="217" t="s">
        <v>82</v>
      </c>
      <c r="AY102" s="19" t="s">
        <v>128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136</v>
      </c>
      <c r="BM102" s="217" t="s">
        <v>544</v>
      </c>
    </row>
    <row r="103" s="2" customFormat="1">
      <c r="A103" s="40"/>
      <c r="B103" s="41"/>
      <c r="C103" s="42"/>
      <c r="D103" s="219" t="s">
        <v>138</v>
      </c>
      <c r="E103" s="42"/>
      <c r="F103" s="220" t="s">
        <v>250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138</v>
      </c>
      <c r="AU103" s="19" t="s">
        <v>82</v>
      </c>
    </row>
    <row r="104" s="2" customFormat="1">
      <c r="A104" s="40"/>
      <c r="B104" s="41"/>
      <c r="C104" s="42"/>
      <c r="D104" s="224" t="s">
        <v>140</v>
      </c>
      <c r="E104" s="42"/>
      <c r="F104" s="225" t="s">
        <v>251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140</v>
      </c>
      <c r="AU104" s="19" t="s">
        <v>82</v>
      </c>
    </row>
    <row r="105" s="14" customFormat="1">
      <c r="A105" s="14"/>
      <c r="B105" s="236"/>
      <c r="C105" s="237"/>
      <c r="D105" s="219" t="s">
        <v>142</v>
      </c>
      <c r="E105" s="238" t="s">
        <v>19</v>
      </c>
      <c r="F105" s="239" t="s">
        <v>545</v>
      </c>
      <c r="G105" s="237"/>
      <c r="H105" s="240">
        <v>1.363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142</v>
      </c>
      <c r="AU105" s="246" t="s">
        <v>82</v>
      </c>
      <c r="AV105" s="14" t="s">
        <v>82</v>
      </c>
      <c r="AW105" s="14" t="s">
        <v>33</v>
      </c>
      <c r="AX105" s="14" t="s">
        <v>80</v>
      </c>
      <c r="AY105" s="246" t="s">
        <v>128</v>
      </c>
    </row>
    <row r="106" s="2" customFormat="1" ht="24.15" customHeight="1">
      <c r="A106" s="40"/>
      <c r="B106" s="41"/>
      <c r="C106" s="206" t="s">
        <v>129</v>
      </c>
      <c r="D106" s="206" t="s">
        <v>131</v>
      </c>
      <c r="E106" s="207" t="s">
        <v>254</v>
      </c>
      <c r="F106" s="208" t="s">
        <v>255</v>
      </c>
      <c r="G106" s="209" t="s">
        <v>237</v>
      </c>
      <c r="H106" s="210">
        <v>0.047</v>
      </c>
      <c r="I106" s="211"/>
      <c r="J106" s="212">
        <f>ROUND(I106*H106,2)</f>
        <v>0</v>
      </c>
      <c r="K106" s="208" t="s">
        <v>135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136</v>
      </c>
      <c r="AT106" s="217" t="s">
        <v>131</v>
      </c>
      <c r="AU106" s="217" t="s">
        <v>82</v>
      </c>
      <c r="AY106" s="19" t="s">
        <v>128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136</v>
      </c>
      <c r="BM106" s="217" t="s">
        <v>546</v>
      </c>
    </row>
    <row r="107" s="2" customFormat="1">
      <c r="A107" s="40"/>
      <c r="B107" s="41"/>
      <c r="C107" s="42"/>
      <c r="D107" s="219" t="s">
        <v>138</v>
      </c>
      <c r="E107" s="42"/>
      <c r="F107" s="220" t="s">
        <v>257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138</v>
      </c>
      <c r="AU107" s="19" t="s">
        <v>82</v>
      </c>
    </row>
    <row r="108" s="2" customFormat="1">
      <c r="A108" s="40"/>
      <c r="B108" s="41"/>
      <c r="C108" s="42"/>
      <c r="D108" s="224" t="s">
        <v>140</v>
      </c>
      <c r="E108" s="42"/>
      <c r="F108" s="225" t="s">
        <v>258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140</v>
      </c>
      <c r="AU108" s="19" t="s">
        <v>82</v>
      </c>
    </row>
    <row r="109" s="2" customFormat="1" ht="24.15" customHeight="1">
      <c r="A109" s="40"/>
      <c r="B109" s="41"/>
      <c r="C109" s="206" t="s">
        <v>175</v>
      </c>
      <c r="D109" s="206" t="s">
        <v>131</v>
      </c>
      <c r="E109" s="207" t="s">
        <v>260</v>
      </c>
      <c r="F109" s="208" t="s">
        <v>261</v>
      </c>
      <c r="G109" s="209" t="s">
        <v>237</v>
      </c>
      <c r="H109" s="210">
        <v>0.047</v>
      </c>
      <c r="I109" s="211"/>
      <c r="J109" s="212">
        <f>ROUND(I109*H109,2)</f>
        <v>0</v>
      </c>
      <c r="K109" s="208" t="s">
        <v>135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136</v>
      </c>
      <c r="AT109" s="217" t="s">
        <v>131</v>
      </c>
      <c r="AU109" s="217" t="s">
        <v>82</v>
      </c>
      <c r="AY109" s="19" t="s">
        <v>128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136</v>
      </c>
      <c r="BM109" s="217" t="s">
        <v>547</v>
      </c>
    </row>
    <row r="110" s="2" customFormat="1">
      <c r="A110" s="40"/>
      <c r="B110" s="41"/>
      <c r="C110" s="42"/>
      <c r="D110" s="219" t="s">
        <v>138</v>
      </c>
      <c r="E110" s="42"/>
      <c r="F110" s="220" t="s">
        <v>263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138</v>
      </c>
      <c r="AU110" s="19" t="s">
        <v>82</v>
      </c>
    </row>
    <row r="111" s="2" customFormat="1">
      <c r="A111" s="40"/>
      <c r="B111" s="41"/>
      <c r="C111" s="42"/>
      <c r="D111" s="224" t="s">
        <v>140</v>
      </c>
      <c r="E111" s="42"/>
      <c r="F111" s="225" t="s">
        <v>264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140</v>
      </c>
      <c r="AU111" s="19" t="s">
        <v>82</v>
      </c>
    </row>
    <row r="112" s="12" customFormat="1" ht="25.92" customHeight="1">
      <c r="A112" s="12"/>
      <c r="B112" s="190"/>
      <c r="C112" s="191"/>
      <c r="D112" s="192" t="s">
        <v>71</v>
      </c>
      <c r="E112" s="193" t="s">
        <v>273</v>
      </c>
      <c r="F112" s="193" t="s">
        <v>274</v>
      </c>
      <c r="G112" s="191"/>
      <c r="H112" s="191"/>
      <c r="I112" s="194"/>
      <c r="J112" s="195">
        <f>BK112</f>
        <v>0</v>
      </c>
      <c r="K112" s="191"/>
      <c r="L112" s="196"/>
      <c r="M112" s="197"/>
      <c r="N112" s="198"/>
      <c r="O112" s="198"/>
      <c r="P112" s="199">
        <f>P113+P119+P129</f>
        <v>0</v>
      </c>
      <c r="Q112" s="198"/>
      <c r="R112" s="199">
        <f>R113+R119+R129</f>
        <v>0.00032000000000000003</v>
      </c>
      <c r="S112" s="198"/>
      <c r="T112" s="200">
        <f>T113+T119+T129</f>
        <v>0.022769999999999999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82</v>
      </c>
      <c r="AT112" s="202" t="s">
        <v>71</v>
      </c>
      <c r="AU112" s="202" t="s">
        <v>72</v>
      </c>
      <c r="AY112" s="201" t="s">
        <v>128</v>
      </c>
      <c r="BK112" s="203">
        <f>BK113+BK119+BK129</f>
        <v>0</v>
      </c>
    </row>
    <row r="113" s="12" customFormat="1" ht="22.8" customHeight="1">
      <c r="A113" s="12"/>
      <c r="B113" s="190"/>
      <c r="C113" s="191"/>
      <c r="D113" s="192" t="s">
        <v>71</v>
      </c>
      <c r="E113" s="204" t="s">
        <v>548</v>
      </c>
      <c r="F113" s="204" t="s">
        <v>549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SUM(P114:P118)</f>
        <v>0</v>
      </c>
      <c r="Q113" s="198"/>
      <c r="R113" s="199">
        <f>SUM(R114:R118)</f>
        <v>0.00012</v>
      </c>
      <c r="S113" s="198"/>
      <c r="T113" s="200">
        <f>SUM(T114:T118)</f>
        <v>4.0000000000000003E-05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82</v>
      </c>
      <c r="AT113" s="202" t="s">
        <v>71</v>
      </c>
      <c r="AU113" s="202" t="s">
        <v>80</v>
      </c>
      <c r="AY113" s="201" t="s">
        <v>128</v>
      </c>
      <c r="BK113" s="203">
        <f>SUM(BK114:BK118)</f>
        <v>0</v>
      </c>
    </row>
    <row r="114" s="2" customFormat="1" ht="16.5" customHeight="1">
      <c r="A114" s="40"/>
      <c r="B114" s="41"/>
      <c r="C114" s="206" t="s">
        <v>181</v>
      </c>
      <c r="D114" s="206" t="s">
        <v>131</v>
      </c>
      <c r="E114" s="207" t="s">
        <v>550</v>
      </c>
      <c r="F114" s="208" t="s">
        <v>551</v>
      </c>
      <c r="G114" s="209" t="s">
        <v>552</v>
      </c>
      <c r="H114" s="210">
        <v>1</v>
      </c>
      <c r="I114" s="211"/>
      <c r="J114" s="212">
        <f>ROUND(I114*H114,2)</f>
        <v>0</v>
      </c>
      <c r="K114" s="208" t="s">
        <v>185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0.00012</v>
      </c>
      <c r="R114" s="215">
        <f>Q114*H114</f>
        <v>0.00012</v>
      </c>
      <c r="S114" s="215">
        <v>4.0000000000000003E-05</v>
      </c>
      <c r="T114" s="216">
        <f>S114*H114</f>
        <v>4.0000000000000003E-05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226</v>
      </c>
      <c r="AT114" s="217" t="s">
        <v>131</v>
      </c>
      <c r="AU114" s="217" t="s">
        <v>82</v>
      </c>
      <c r="AY114" s="19" t="s">
        <v>128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226</v>
      </c>
      <c r="BM114" s="217" t="s">
        <v>553</v>
      </c>
    </row>
    <row r="115" s="2" customFormat="1">
      <c r="A115" s="40"/>
      <c r="B115" s="41"/>
      <c r="C115" s="42"/>
      <c r="D115" s="219" t="s">
        <v>138</v>
      </c>
      <c r="E115" s="42"/>
      <c r="F115" s="220" t="s">
        <v>551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82</v>
      </c>
    </row>
    <row r="116" s="2" customFormat="1" ht="24.15" customHeight="1">
      <c r="A116" s="40"/>
      <c r="B116" s="41"/>
      <c r="C116" s="206" t="s">
        <v>189</v>
      </c>
      <c r="D116" s="206" t="s">
        <v>131</v>
      </c>
      <c r="E116" s="207" t="s">
        <v>554</v>
      </c>
      <c r="F116" s="208" t="s">
        <v>555</v>
      </c>
      <c r="G116" s="209" t="s">
        <v>354</v>
      </c>
      <c r="H116" s="268"/>
      <c r="I116" s="211"/>
      <c r="J116" s="212">
        <f>ROUND(I116*H116,2)</f>
        <v>0</v>
      </c>
      <c r="K116" s="208" t="s">
        <v>135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226</v>
      </c>
      <c r="AT116" s="217" t="s">
        <v>131</v>
      </c>
      <c r="AU116" s="217" t="s">
        <v>82</v>
      </c>
      <c r="AY116" s="19" t="s">
        <v>128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226</v>
      </c>
      <c r="BM116" s="217" t="s">
        <v>556</v>
      </c>
    </row>
    <row r="117" s="2" customFormat="1">
      <c r="A117" s="40"/>
      <c r="B117" s="41"/>
      <c r="C117" s="42"/>
      <c r="D117" s="219" t="s">
        <v>138</v>
      </c>
      <c r="E117" s="42"/>
      <c r="F117" s="220" t="s">
        <v>557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138</v>
      </c>
      <c r="AU117" s="19" t="s">
        <v>82</v>
      </c>
    </row>
    <row r="118" s="2" customFormat="1">
      <c r="A118" s="40"/>
      <c r="B118" s="41"/>
      <c r="C118" s="42"/>
      <c r="D118" s="224" t="s">
        <v>140</v>
      </c>
      <c r="E118" s="42"/>
      <c r="F118" s="225" t="s">
        <v>558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140</v>
      </c>
      <c r="AU118" s="19" t="s">
        <v>82</v>
      </c>
    </row>
    <row r="119" s="12" customFormat="1" ht="22.8" customHeight="1">
      <c r="A119" s="12"/>
      <c r="B119" s="190"/>
      <c r="C119" s="191"/>
      <c r="D119" s="192" t="s">
        <v>71</v>
      </c>
      <c r="E119" s="204" t="s">
        <v>559</v>
      </c>
      <c r="F119" s="204" t="s">
        <v>560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SUM(P120:P128)</f>
        <v>0</v>
      </c>
      <c r="Q119" s="198"/>
      <c r="R119" s="199">
        <f>SUM(R120:R128)</f>
        <v>0.00020000000000000001</v>
      </c>
      <c r="S119" s="198"/>
      <c r="T119" s="200">
        <f>SUM(T120:T128)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82</v>
      </c>
      <c r="AT119" s="202" t="s">
        <v>71</v>
      </c>
      <c r="AU119" s="202" t="s">
        <v>80</v>
      </c>
      <c r="AY119" s="201" t="s">
        <v>128</v>
      </c>
      <c r="BK119" s="203">
        <f>SUM(BK120:BK128)</f>
        <v>0</v>
      </c>
    </row>
    <row r="120" s="2" customFormat="1" ht="16.5" customHeight="1">
      <c r="A120" s="40"/>
      <c r="B120" s="41"/>
      <c r="C120" s="206" t="s">
        <v>199</v>
      </c>
      <c r="D120" s="206" t="s">
        <v>131</v>
      </c>
      <c r="E120" s="207" t="s">
        <v>561</v>
      </c>
      <c r="F120" s="208" t="s">
        <v>562</v>
      </c>
      <c r="G120" s="209" t="s">
        <v>552</v>
      </c>
      <c r="H120" s="210">
        <v>2</v>
      </c>
      <c r="I120" s="211"/>
      <c r="J120" s="212">
        <f>ROUND(I120*H120,2)</f>
        <v>0</v>
      </c>
      <c r="K120" s="208" t="s">
        <v>135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0.00010000000000000001</v>
      </c>
      <c r="R120" s="215">
        <f>Q120*H120</f>
        <v>0.00020000000000000001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226</v>
      </c>
      <c r="AT120" s="217" t="s">
        <v>131</v>
      </c>
      <c r="AU120" s="217" t="s">
        <v>82</v>
      </c>
      <c r="AY120" s="19" t="s">
        <v>128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226</v>
      </c>
      <c r="BM120" s="217" t="s">
        <v>563</v>
      </c>
    </row>
    <row r="121" s="2" customFormat="1">
      <c r="A121" s="40"/>
      <c r="B121" s="41"/>
      <c r="C121" s="42"/>
      <c r="D121" s="219" t="s">
        <v>138</v>
      </c>
      <c r="E121" s="42"/>
      <c r="F121" s="220" t="s">
        <v>564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138</v>
      </c>
      <c r="AU121" s="19" t="s">
        <v>82</v>
      </c>
    </row>
    <row r="122" s="2" customFormat="1">
      <c r="A122" s="40"/>
      <c r="B122" s="41"/>
      <c r="C122" s="42"/>
      <c r="D122" s="224" t="s">
        <v>140</v>
      </c>
      <c r="E122" s="42"/>
      <c r="F122" s="225" t="s">
        <v>565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140</v>
      </c>
      <c r="AU122" s="19" t="s">
        <v>82</v>
      </c>
    </row>
    <row r="123" s="2" customFormat="1" ht="24.15" customHeight="1">
      <c r="A123" s="40"/>
      <c r="B123" s="41"/>
      <c r="C123" s="206" t="s">
        <v>205</v>
      </c>
      <c r="D123" s="206" t="s">
        <v>131</v>
      </c>
      <c r="E123" s="207" t="s">
        <v>566</v>
      </c>
      <c r="F123" s="208" t="s">
        <v>567</v>
      </c>
      <c r="G123" s="209" t="s">
        <v>552</v>
      </c>
      <c r="H123" s="210">
        <v>2</v>
      </c>
      <c r="I123" s="211"/>
      <c r="J123" s="212">
        <f>ROUND(I123*H123,2)</f>
        <v>0</v>
      </c>
      <c r="K123" s="208" t="s">
        <v>135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226</v>
      </c>
      <c r="AT123" s="217" t="s">
        <v>131</v>
      </c>
      <c r="AU123" s="217" t="s">
        <v>82</v>
      </c>
      <c r="AY123" s="19" t="s">
        <v>128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226</v>
      </c>
      <c r="BM123" s="217" t="s">
        <v>568</v>
      </c>
    </row>
    <row r="124" s="2" customFormat="1">
      <c r="A124" s="40"/>
      <c r="B124" s="41"/>
      <c r="C124" s="42"/>
      <c r="D124" s="219" t="s">
        <v>138</v>
      </c>
      <c r="E124" s="42"/>
      <c r="F124" s="220" t="s">
        <v>569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138</v>
      </c>
      <c r="AU124" s="19" t="s">
        <v>82</v>
      </c>
    </row>
    <row r="125" s="2" customFormat="1">
      <c r="A125" s="40"/>
      <c r="B125" s="41"/>
      <c r="C125" s="42"/>
      <c r="D125" s="224" t="s">
        <v>140</v>
      </c>
      <c r="E125" s="42"/>
      <c r="F125" s="225" t="s">
        <v>570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140</v>
      </c>
      <c r="AU125" s="19" t="s">
        <v>82</v>
      </c>
    </row>
    <row r="126" s="2" customFormat="1" ht="24.15" customHeight="1">
      <c r="A126" s="40"/>
      <c r="B126" s="41"/>
      <c r="C126" s="206" t="s">
        <v>8</v>
      </c>
      <c r="D126" s="206" t="s">
        <v>131</v>
      </c>
      <c r="E126" s="207" t="s">
        <v>571</v>
      </c>
      <c r="F126" s="208" t="s">
        <v>572</v>
      </c>
      <c r="G126" s="209" t="s">
        <v>354</v>
      </c>
      <c r="H126" s="268"/>
      <c r="I126" s="211"/>
      <c r="J126" s="212">
        <f>ROUND(I126*H126,2)</f>
        <v>0</v>
      </c>
      <c r="K126" s="208" t="s">
        <v>135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226</v>
      </c>
      <c r="AT126" s="217" t="s">
        <v>131</v>
      </c>
      <c r="AU126" s="217" t="s">
        <v>82</v>
      </c>
      <c r="AY126" s="19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226</v>
      </c>
      <c r="BM126" s="217" t="s">
        <v>573</v>
      </c>
    </row>
    <row r="127" s="2" customFormat="1">
      <c r="A127" s="40"/>
      <c r="B127" s="41"/>
      <c r="C127" s="42"/>
      <c r="D127" s="219" t="s">
        <v>138</v>
      </c>
      <c r="E127" s="42"/>
      <c r="F127" s="220" t="s">
        <v>574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138</v>
      </c>
      <c r="AU127" s="19" t="s">
        <v>82</v>
      </c>
    </row>
    <row r="128" s="2" customFormat="1">
      <c r="A128" s="40"/>
      <c r="B128" s="41"/>
      <c r="C128" s="42"/>
      <c r="D128" s="224" t="s">
        <v>140</v>
      </c>
      <c r="E128" s="42"/>
      <c r="F128" s="225" t="s">
        <v>575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140</v>
      </c>
      <c r="AU128" s="19" t="s">
        <v>82</v>
      </c>
    </row>
    <row r="129" s="12" customFormat="1" ht="22.8" customHeight="1">
      <c r="A129" s="12"/>
      <c r="B129" s="190"/>
      <c r="C129" s="191"/>
      <c r="D129" s="192" t="s">
        <v>71</v>
      </c>
      <c r="E129" s="204" t="s">
        <v>576</v>
      </c>
      <c r="F129" s="204" t="s">
        <v>577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SUM(P130:P144)</f>
        <v>0</v>
      </c>
      <c r="Q129" s="198"/>
      <c r="R129" s="199">
        <f>SUM(R130:R144)</f>
        <v>0</v>
      </c>
      <c r="S129" s="198"/>
      <c r="T129" s="200">
        <f>SUM(T130:T144)</f>
        <v>0.02273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82</v>
      </c>
      <c r="AT129" s="202" t="s">
        <v>71</v>
      </c>
      <c r="AU129" s="202" t="s">
        <v>80</v>
      </c>
      <c r="AY129" s="201" t="s">
        <v>128</v>
      </c>
      <c r="BK129" s="203">
        <f>SUM(BK130:BK144)</f>
        <v>0</v>
      </c>
    </row>
    <row r="130" s="2" customFormat="1" ht="16.5" customHeight="1">
      <c r="A130" s="40"/>
      <c r="B130" s="41"/>
      <c r="C130" s="206" t="s">
        <v>217</v>
      </c>
      <c r="D130" s="206" t="s">
        <v>131</v>
      </c>
      <c r="E130" s="207" t="s">
        <v>578</v>
      </c>
      <c r="F130" s="208" t="s">
        <v>579</v>
      </c>
      <c r="G130" s="209" t="s">
        <v>580</v>
      </c>
      <c r="H130" s="210">
        <v>1</v>
      </c>
      <c r="I130" s="211"/>
      <c r="J130" s="212">
        <f>ROUND(I130*H130,2)</f>
        <v>0</v>
      </c>
      <c r="K130" s="208" t="s">
        <v>135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0.019460000000000002</v>
      </c>
      <c r="T130" s="216">
        <f>S130*H130</f>
        <v>0.019460000000000002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226</v>
      </c>
      <c r="AT130" s="217" t="s">
        <v>131</v>
      </c>
      <c r="AU130" s="217" t="s">
        <v>82</v>
      </c>
      <c r="AY130" s="19" t="s">
        <v>128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226</v>
      </c>
      <c r="BM130" s="217" t="s">
        <v>581</v>
      </c>
    </row>
    <row r="131" s="2" customFormat="1">
      <c r="A131" s="40"/>
      <c r="B131" s="41"/>
      <c r="C131" s="42"/>
      <c r="D131" s="219" t="s">
        <v>138</v>
      </c>
      <c r="E131" s="42"/>
      <c r="F131" s="220" t="s">
        <v>582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138</v>
      </c>
      <c r="AU131" s="19" t="s">
        <v>82</v>
      </c>
    </row>
    <row r="132" s="2" customFormat="1">
      <c r="A132" s="40"/>
      <c r="B132" s="41"/>
      <c r="C132" s="42"/>
      <c r="D132" s="224" t="s">
        <v>140</v>
      </c>
      <c r="E132" s="42"/>
      <c r="F132" s="225" t="s">
        <v>583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140</v>
      </c>
      <c r="AU132" s="19" t="s">
        <v>82</v>
      </c>
    </row>
    <row r="133" s="2" customFormat="1" ht="16.5" customHeight="1">
      <c r="A133" s="40"/>
      <c r="B133" s="41"/>
      <c r="C133" s="206" t="s">
        <v>223</v>
      </c>
      <c r="D133" s="206" t="s">
        <v>131</v>
      </c>
      <c r="E133" s="207" t="s">
        <v>584</v>
      </c>
      <c r="F133" s="208" t="s">
        <v>585</v>
      </c>
      <c r="G133" s="209" t="s">
        <v>580</v>
      </c>
      <c r="H133" s="210">
        <v>1</v>
      </c>
      <c r="I133" s="211"/>
      <c r="J133" s="212">
        <f>ROUND(I133*H133,2)</f>
        <v>0</v>
      </c>
      <c r="K133" s="208" t="s">
        <v>135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0.00156</v>
      </c>
      <c r="T133" s="216">
        <f>S133*H133</f>
        <v>0.00156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226</v>
      </c>
      <c r="AT133" s="217" t="s">
        <v>131</v>
      </c>
      <c r="AU133" s="217" t="s">
        <v>82</v>
      </c>
      <c r="AY133" s="19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226</v>
      </c>
      <c r="BM133" s="217" t="s">
        <v>586</v>
      </c>
    </row>
    <row r="134" s="2" customFormat="1">
      <c r="A134" s="40"/>
      <c r="B134" s="41"/>
      <c r="C134" s="42"/>
      <c r="D134" s="219" t="s">
        <v>138</v>
      </c>
      <c r="E134" s="42"/>
      <c r="F134" s="220" t="s">
        <v>587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82</v>
      </c>
    </row>
    <row r="135" s="2" customFormat="1">
      <c r="A135" s="40"/>
      <c r="B135" s="41"/>
      <c r="C135" s="42"/>
      <c r="D135" s="224" t="s">
        <v>140</v>
      </c>
      <c r="E135" s="42"/>
      <c r="F135" s="225" t="s">
        <v>588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140</v>
      </c>
      <c r="AU135" s="19" t="s">
        <v>82</v>
      </c>
    </row>
    <row r="136" s="2" customFormat="1" ht="16.5" customHeight="1">
      <c r="A136" s="40"/>
      <c r="B136" s="41"/>
      <c r="C136" s="206" t="s">
        <v>234</v>
      </c>
      <c r="D136" s="206" t="s">
        <v>131</v>
      </c>
      <c r="E136" s="207" t="s">
        <v>589</v>
      </c>
      <c r="F136" s="208" t="s">
        <v>590</v>
      </c>
      <c r="G136" s="209" t="s">
        <v>552</v>
      </c>
      <c r="H136" s="210">
        <v>1</v>
      </c>
      <c r="I136" s="211"/>
      <c r="J136" s="212">
        <f>ROUND(I136*H136,2)</f>
        <v>0</v>
      </c>
      <c r="K136" s="208" t="s">
        <v>135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0.00085999999999999998</v>
      </c>
      <c r="T136" s="216">
        <f>S136*H136</f>
        <v>0.00085999999999999998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226</v>
      </c>
      <c r="AT136" s="217" t="s">
        <v>131</v>
      </c>
      <c r="AU136" s="217" t="s">
        <v>82</v>
      </c>
      <c r="AY136" s="19" t="s">
        <v>128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226</v>
      </c>
      <c r="BM136" s="217" t="s">
        <v>591</v>
      </c>
    </row>
    <row r="137" s="2" customFormat="1">
      <c r="A137" s="40"/>
      <c r="B137" s="41"/>
      <c r="C137" s="42"/>
      <c r="D137" s="219" t="s">
        <v>138</v>
      </c>
      <c r="E137" s="42"/>
      <c r="F137" s="220" t="s">
        <v>592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82</v>
      </c>
    </row>
    <row r="138" s="2" customFormat="1">
      <c r="A138" s="40"/>
      <c r="B138" s="41"/>
      <c r="C138" s="42"/>
      <c r="D138" s="224" t="s">
        <v>140</v>
      </c>
      <c r="E138" s="42"/>
      <c r="F138" s="225" t="s">
        <v>593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140</v>
      </c>
      <c r="AU138" s="19" t="s">
        <v>82</v>
      </c>
    </row>
    <row r="139" s="2" customFormat="1" ht="16.5" customHeight="1">
      <c r="A139" s="40"/>
      <c r="B139" s="41"/>
      <c r="C139" s="206" t="s">
        <v>226</v>
      </c>
      <c r="D139" s="206" t="s">
        <v>131</v>
      </c>
      <c r="E139" s="207" t="s">
        <v>594</v>
      </c>
      <c r="F139" s="208" t="s">
        <v>595</v>
      </c>
      <c r="G139" s="209" t="s">
        <v>552</v>
      </c>
      <c r="H139" s="210">
        <v>1</v>
      </c>
      <c r="I139" s="211"/>
      <c r="J139" s="212">
        <f>ROUND(I139*H139,2)</f>
        <v>0</v>
      </c>
      <c r="K139" s="208" t="s">
        <v>135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0.00084999999999999995</v>
      </c>
      <c r="T139" s="216">
        <f>S139*H139</f>
        <v>0.00084999999999999995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226</v>
      </c>
      <c r="AT139" s="217" t="s">
        <v>131</v>
      </c>
      <c r="AU139" s="217" t="s">
        <v>82</v>
      </c>
      <c r="AY139" s="19" t="s">
        <v>128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226</v>
      </c>
      <c r="BM139" s="217" t="s">
        <v>596</v>
      </c>
    </row>
    <row r="140" s="2" customFormat="1">
      <c r="A140" s="40"/>
      <c r="B140" s="41"/>
      <c r="C140" s="42"/>
      <c r="D140" s="219" t="s">
        <v>138</v>
      </c>
      <c r="E140" s="42"/>
      <c r="F140" s="220" t="s">
        <v>597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138</v>
      </c>
      <c r="AU140" s="19" t="s">
        <v>82</v>
      </c>
    </row>
    <row r="141" s="2" customFormat="1">
      <c r="A141" s="40"/>
      <c r="B141" s="41"/>
      <c r="C141" s="42"/>
      <c r="D141" s="224" t="s">
        <v>140</v>
      </c>
      <c r="E141" s="42"/>
      <c r="F141" s="225" t="s">
        <v>598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140</v>
      </c>
      <c r="AU141" s="19" t="s">
        <v>82</v>
      </c>
    </row>
    <row r="142" s="2" customFormat="1" ht="24.15" customHeight="1">
      <c r="A142" s="40"/>
      <c r="B142" s="41"/>
      <c r="C142" s="206" t="s">
        <v>246</v>
      </c>
      <c r="D142" s="206" t="s">
        <v>131</v>
      </c>
      <c r="E142" s="207" t="s">
        <v>599</v>
      </c>
      <c r="F142" s="208" t="s">
        <v>600</v>
      </c>
      <c r="G142" s="209" t="s">
        <v>354</v>
      </c>
      <c r="H142" s="268"/>
      <c r="I142" s="211"/>
      <c r="J142" s="212">
        <f>ROUND(I142*H142,2)</f>
        <v>0</v>
      </c>
      <c r="K142" s="208" t="s">
        <v>135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226</v>
      </c>
      <c r="AT142" s="217" t="s">
        <v>131</v>
      </c>
      <c r="AU142" s="217" t="s">
        <v>82</v>
      </c>
      <c r="AY142" s="19" t="s">
        <v>128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226</v>
      </c>
      <c r="BM142" s="217" t="s">
        <v>601</v>
      </c>
    </row>
    <row r="143" s="2" customFormat="1">
      <c r="A143" s="40"/>
      <c r="B143" s="41"/>
      <c r="C143" s="42"/>
      <c r="D143" s="219" t="s">
        <v>138</v>
      </c>
      <c r="E143" s="42"/>
      <c r="F143" s="220" t="s">
        <v>602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82</v>
      </c>
    </row>
    <row r="144" s="2" customFormat="1">
      <c r="A144" s="40"/>
      <c r="B144" s="41"/>
      <c r="C144" s="42"/>
      <c r="D144" s="224" t="s">
        <v>140</v>
      </c>
      <c r="E144" s="42"/>
      <c r="F144" s="225" t="s">
        <v>603</v>
      </c>
      <c r="G144" s="42"/>
      <c r="H144" s="42"/>
      <c r="I144" s="221"/>
      <c r="J144" s="42"/>
      <c r="K144" s="42"/>
      <c r="L144" s="46"/>
      <c r="M144" s="269"/>
      <c r="N144" s="270"/>
      <c r="O144" s="271"/>
      <c r="P144" s="271"/>
      <c r="Q144" s="271"/>
      <c r="R144" s="271"/>
      <c r="S144" s="271"/>
      <c r="T144" s="272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140</v>
      </c>
      <c r="AU144" s="19" t="s">
        <v>82</v>
      </c>
    </row>
    <row r="145" s="2" customFormat="1" ht="6.96" customHeight="1">
      <c r="A145" s="40"/>
      <c r="B145" s="61"/>
      <c r="C145" s="62"/>
      <c r="D145" s="62"/>
      <c r="E145" s="62"/>
      <c r="F145" s="62"/>
      <c r="G145" s="62"/>
      <c r="H145" s="62"/>
      <c r="I145" s="62"/>
      <c r="J145" s="62"/>
      <c r="K145" s="62"/>
      <c r="L145" s="46"/>
      <c r="M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</row>
  </sheetData>
  <sheetProtection sheet="1" autoFilter="0" formatColumns="0" formatRows="0" objects="1" scenarios="1" spinCount="100000" saltValue="Pbfgm4Zh79nFXB8M3flzGFewPGlp4Il/UwdDH7DseCo6zlW8KO0W7XGthHp2itX1DWUIkwxR1xW6zL0QB1CPEw==" hashValue="vGSIasGo0HZ71c7a+6GZAwwLl6zSb2gUZWcmuYj3qCHcdpkgSGiEFHzXf57XJthowAPjj8wRBnagt1YWIcmZJg==" algorithmName="SHA-512" password="CC35"/>
  <autoFilter ref="C85:K14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969031111"/>
    <hyperlink ref="F94" r:id="rId2" display="https://podminky.urs.cz/item/CS_URS_2025_02/969041111"/>
    <hyperlink ref="F98" r:id="rId3" display="https://podminky.urs.cz/item/CS_URS_2025_02/997013211"/>
    <hyperlink ref="F101" r:id="rId4" display="https://podminky.urs.cz/item/CS_URS_2025_02/997013501"/>
    <hyperlink ref="F104" r:id="rId5" display="https://podminky.urs.cz/item/CS_URS_2025_02/997013509"/>
    <hyperlink ref="F108" r:id="rId6" display="https://podminky.urs.cz/item/CS_URS_2025_02/997013635"/>
    <hyperlink ref="F111" r:id="rId7" display="https://podminky.urs.cz/item/CS_URS_2025_02/997221612"/>
    <hyperlink ref="F118" r:id="rId8" display="https://podminky.urs.cz/item/CS_URS_2025_02/998721311"/>
    <hyperlink ref="F122" r:id="rId9" display="https://podminky.urs.cz/item/CS_URS_2025_02/722130901"/>
    <hyperlink ref="F125" r:id="rId10" display="https://podminky.urs.cz/item/CS_URS_2025_02/722190901"/>
    <hyperlink ref="F128" r:id="rId11" display="https://podminky.urs.cz/item/CS_URS_2025_02/998722311"/>
    <hyperlink ref="F132" r:id="rId12" display="https://podminky.urs.cz/item/CS_URS_2025_02/725210821"/>
    <hyperlink ref="F135" r:id="rId13" display="https://podminky.urs.cz/item/CS_URS_2025_02/725820801"/>
    <hyperlink ref="F138" r:id="rId14" display="https://podminky.urs.cz/item/CS_URS_2025_02/725850800"/>
    <hyperlink ref="F141" r:id="rId15" display="https://podminky.urs.cz/item/CS_URS_2025_02/725860811"/>
    <hyperlink ref="F144" r:id="rId16" display="https://podminky.urs.cz/item/CS_URS_2025_02/998725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2.NP objektu dílen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604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ROUND((SUM(BE87:BE183)),  2)</f>
        <v>0</v>
      </c>
      <c r="G33" s="40"/>
      <c r="H33" s="40"/>
      <c r="I33" s="150">
        <v>0.20999999999999999</v>
      </c>
      <c r="J33" s="149">
        <f>ROUND(((SUM(BE87:BE183))*I33),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ROUND((SUM(BF87:BF183)),  2)</f>
        <v>0</v>
      </c>
      <c r="G34" s="40"/>
      <c r="H34" s="40"/>
      <c r="I34" s="150">
        <v>0.12</v>
      </c>
      <c r="J34" s="149">
        <f>ROUND(((SUM(BF87:BF183))*I34),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ROUND((SUM(BG87:BG183)),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ROUND((SUM(BH87:BH183)),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ROUND((SUM(BI87:BI183)),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2.NP objektu dílen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605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107</v>
      </c>
      <c r="E62" s="170"/>
      <c r="F62" s="170"/>
      <c r="G62" s="170"/>
      <c r="H62" s="170"/>
      <c r="I62" s="170"/>
      <c r="J62" s="171">
        <f>J103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606</v>
      </c>
      <c r="E63" s="176"/>
      <c r="F63" s="176"/>
      <c r="G63" s="176"/>
      <c r="H63" s="176"/>
      <c r="I63" s="176"/>
      <c r="J63" s="177">
        <f>J104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607</v>
      </c>
      <c r="E64" s="176"/>
      <c r="F64" s="176"/>
      <c r="G64" s="176"/>
      <c r="H64" s="176"/>
      <c r="I64" s="176"/>
      <c r="J64" s="177">
        <f>J113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608</v>
      </c>
      <c r="E65" s="176"/>
      <c r="F65" s="176"/>
      <c r="G65" s="176"/>
      <c r="H65" s="176"/>
      <c r="I65" s="176"/>
      <c r="J65" s="177">
        <f>J135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609</v>
      </c>
      <c r="E66" s="176"/>
      <c r="F66" s="176"/>
      <c r="G66" s="176"/>
      <c r="H66" s="176"/>
      <c r="I66" s="176"/>
      <c r="J66" s="177">
        <f>J169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610</v>
      </c>
      <c r="E67" s="170"/>
      <c r="F67" s="170"/>
      <c r="G67" s="170"/>
      <c r="H67" s="170"/>
      <c r="I67" s="170"/>
      <c r="J67" s="171">
        <f>J178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62" t="str">
        <f>E7</f>
        <v>Dopravní podnik Karlovy Vary, Sportovní 656/1 - stavební úpravy kanceláří v 2.NP objektu dílen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03 - Vytápění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Sportovní 656/1, Karlovy Vary</v>
      </c>
      <c r="G81" s="42"/>
      <c r="H81" s="42"/>
      <c r="I81" s="34" t="s">
        <v>23</v>
      </c>
      <c r="J81" s="74" t="str">
        <f>IF(J12="","",J12)</f>
        <v>15. 9. 2025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Dopravní podnik Karlovy Vary, a.s.</v>
      </c>
      <c r="G83" s="42"/>
      <c r="H83" s="42"/>
      <c r="I83" s="34" t="s">
        <v>31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Bc. Martin Frous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114</v>
      </c>
      <c r="D86" s="182" t="s">
        <v>57</v>
      </c>
      <c r="E86" s="182" t="s">
        <v>53</v>
      </c>
      <c r="F86" s="182" t="s">
        <v>54</v>
      </c>
      <c r="G86" s="182" t="s">
        <v>115</v>
      </c>
      <c r="H86" s="182" t="s">
        <v>116</v>
      </c>
      <c r="I86" s="182" t="s">
        <v>117</v>
      </c>
      <c r="J86" s="182" t="s">
        <v>100</v>
      </c>
      <c r="K86" s="183" t="s">
        <v>118</v>
      </c>
      <c r="L86" s="184"/>
      <c r="M86" s="94" t="s">
        <v>19</v>
      </c>
      <c r="N86" s="95" t="s">
        <v>42</v>
      </c>
      <c r="O86" s="95" t="s">
        <v>119</v>
      </c>
      <c r="P86" s="95" t="s">
        <v>120</v>
      </c>
      <c r="Q86" s="95" t="s">
        <v>121</v>
      </c>
      <c r="R86" s="95" t="s">
        <v>122</v>
      </c>
      <c r="S86" s="95" t="s">
        <v>123</v>
      </c>
      <c r="T86" s="96" t="s">
        <v>124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125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P88+P103+P178</f>
        <v>0</v>
      </c>
      <c r="Q87" s="98"/>
      <c r="R87" s="187">
        <f>R88+R103+R178</f>
        <v>0.21528999999999998</v>
      </c>
      <c r="S87" s="98"/>
      <c r="T87" s="188">
        <f>T88+T103+T178</f>
        <v>0.084980000000000014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101</v>
      </c>
      <c r="BK87" s="189">
        <f>BK88+BK103+BK178</f>
        <v>0</v>
      </c>
    </row>
    <row r="88" s="12" customFormat="1" ht="25.92" customHeight="1">
      <c r="A88" s="12"/>
      <c r="B88" s="190"/>
      <c r="C88" s="191"/>
      <c r="D88" s="192" t="s">
        <v>71</v>
      </c>
      <c r="E88" s="193" t="s">
        <v>126</v>
      </c>
      <c r="F88" s="193" t="s">
        <v>127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72</v>
      </c>
      <c r="AY88" s="201" t="s">
        <v>128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71</v>
      </c>
      <c r="E89" s="204" t="s">
        <v>232</v>
      </c>
      <c r="F89" s="204" t="s">
        <v>611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SUM(P90:P102)</f>
        <v>0</v>
      </c>
      <c r="Q89" s="198"/>
      <c r="R89" s="199">
        <f>SUM(R90:R102)</f>
        <v>0</v>
      </c>
      <c r="S89" s="198"/>
      <c r="T89" s="200">
        <f>SUM(T90:T102)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80</v>
      </c>
      <c r="AY89" s="201" t="s">
        <v>128</v>
      </c>
      <c r="BK89" s="203">
        <f>SUM(BK90:BK102)</f>
        <v>0</v>
      </c>
    </row>
    <row r="90" s="2" customFormat="1" ht="24.15" customHeight="1">
      <c r="A90" s="40"/>
      <c r="B90" s="41"/>
      <c r="C90" s="206" t="s">
        <v>80</v>
      </c>
      <c r="D90" s="206" t="s">
        <v>131</v>
      </c>
      <c r="E90" s="207" t="s">
        <v>235</v>
      </c>
      <c r="F90" s="208" t="s">
        <v>236</v>
      </c>
      <c r="G90" s="209" t="s">
        <v>237</v>
      </c>
      <c r="H90" s="210">
        <v>0.085000000000000006</v>
      </c>
      <c r="I90" s="211"/>
      <c r="J90" s="212">
        <f>ROUND(I90*H90,2)</f>
        <v>0</v>
      </c>
      <c r="K90" s="208" t="s">
        <v>135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136</v>
      </c>
      <c r="AT90" s="217" t="s">
        <v>131</v>
      </c>
      <c r="AU90" s="217" t="s">
        <v>82</v>
      </c>
      <c r="AY90" s="19" t="s">
        <v>128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136</v>
      </c>
      <c r="BM90" s="217" t="s">
        <v>612</v>
      </c>
    </row>
    <row r="91" s="2" customFormat="1">
      <c r="A91" s="40"/>
      <c r="B91" s="41"/>
      <c r="C91" s="42"/>
      <c r="D91" s="219" t="s">
        <v>138</v>
      </c>
      <c r="E91" s="42"/>
      <c r="F91" s="220" t="s">
        <v>239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138</v>
      </c>
      <c r="AU91" s="19" t="s">
        <v>82</v>
      </c>
    </row>
    <row r="92" s="2" customFormat="1">
      <c r="A92" s="40"/>
      <c r="B92" s="41"/>
      <c r="C92" s="42"/>
      <c r="D92" s="224" t="s">
        <v>140</v>
      </c>
      <c r="E92" s="42"/>
      <c r="F92" s="225" t="s">
        <v>240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140</v>
      </c>
      <c r="AU92" s="19" t="s">
        <v>82</v>
      </c>
    </row>
    <row r="93" s="2" customFormat="1" ht="24.15" customHeight="1">
      <c r="A93" s="40"/>
      <c r="B93" s="41"/>
      <c r="C93" s="206" t="s">
        <v>82</v>
      </c>
      <c r="D93" s="206" t="s">
        <v>131</v>
      </c>
      <c r="E93" s="207" t="s">
        <v>241</v>
      </c>
      <c r="F93" s="208" t="s">
        <v>242</v>
      </c>
      <c r="G93" s="209" t="s">
        <v>237</v>
      </c>
      <c r="H93" s="210">
        <v>0.085000000000000006</v>
      </c>
      <c r="I93" s="211"/>
      <c r="J93" s="212">
        <f>ROUND(I93*H93,2)</f>
        <v>0</v>
      </c>
      <c r="K93" s="208" t="s">
        <v>135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82</v>
      </c>
      <c r="AY93" s="19" t="s">
        <v>128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136</v>
      </c>
      <c r="BM93" s="217" t="s">
        <v>613</v>
      </c>
    </row>
    <row r="94" s="2" customFormat="1">
      <c r="A94" s="40"/>
      <c r="B94" s="41"/>
      <c r="C94" s="42"/>
      <c r="D94" s="219" t="s">
        <v>138</v>
      </c>
      <c r="E94" s="42"/>
      <c r="F94" s="220" t="s">
        <v>244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82</v>
      </c>
    </row>
    <row r="95" s="2" customFormat="1">
      <c r="A95" s="40"/>
      <c r="B95" s="41"/>
      <c r="C95" s="42"/>
      <c r="D95" s="224" t="s">
        <v>140</v>
      </c>
      <c r="E95" s="42"/>
      <c r="F95" s="225" t="s">
        <v>245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82</v>
      </c>
    </row>
    <row r="96" s="2" customFormat="1" ht="24.15" customHeight="1">
      <c r="A96" s="40"/>
      <c r="B96" s="41"/>
      <c r="C96" s="206" t="s">
        <v>152</v>
      </c>
      <c r="D96" s="206" t="s">
        <v>131</v>
      </c>
      <c r="E96" s="207" t="s">
        <v>247</v>
      </c>
      <c r="F96" s="208" t="s">
        <v>248</v>
      </c>
      <c r="G96" s="209" t="s">
        <v>237</v>
      </c>
      <c r="H96" s="210">
        <v>2.4649999999999999</v>
      </c>
      <c r="I96" s="211"/>
      <c r="J96" s="212">
        <f>ROUND(I96*H96,2)</f>
        <v>0</v>
      </c>
      <c r="K96" s="208" t="s">
        <v>135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82</v>
      </c>
      <c r="AY96" s="19" t="s">
        <v>128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136</v>
      </c>
      <c r="BM96" s="217" t="s">
        <v>614</v>
      </c>
    </row>
    <row r="97" s="2" customFormat="1">
      <c r="A97" s="40"/>
      <c r="B97" s="41"/>
      <c r="C97" s="42"/>
      <c r="D97" s="219" t="s">
        <v>138</v>
      </c>
      <c r="E97" s="42"/>
      <c r="F97" s="220" t="s">
        <v>250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82</v>
      </c>
    </row>
    <row r="98" s="2" customFormat="1">
      <c r="A98" s="40"/>
      <c r="B98" s="41"/>
      <c r="C98" s="42"/>
      <c r="D98" s="224" t="s">
        <v>140</v>
      </c>
      <c r="E98" s="42"/>
      <c r="F98" s="225" t="s">
        <v>251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140</v>
      </c>
      <c r="AU98" s="19" t="s">
        <v>82</v>
      </c>
    </row>
    <row r="99" s="14" customFormat="1">
      <c r="A99" s="14"/>
      <c r="B99" s="236"/>
      <c r="C99" s="237"/>
      <c r="D99" s="219" t="s">
        <v>142</v>
      </c>
      <c r="E99" s="238" t="s">
        <v>19</v>
      </c>
      <c r="F99" s="239" t="s">
        <v>615</v>
      </c>
      <c r="G99" s="237"/>
      <c r="H99" s="240">
        <v>2.4649999999999999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142</v>
      </c>
      <c r="AU99" s="246" t="s">
        <v>82</v>
      </c>
      <c r="AV99" s="14" t="s">
        <v>82</v>
      </c>
      <c r="AW99" s="14" t="s">
        <v>33</v>
      </c>
      <c r="AX99" s="14" t="s">
        <v>80</v>
      </c>
      <c r="AY99" s="246" t="s">
        <v>128</v>
      </c>
    </row>
    <row r="100" s="2" customFormat="1" ht="24.15" customHeight="1">
      <c r="A100" s="40"/>
      <c r="B100" s="41"/>
      <c r="C100" s="206" t="s">
        <v>136</v>
      </c>
      <c r="D100" s="206" t="s">
        <v>131</v>
      </c>
      <c r="E100" s="207" t="s">
        <v>254</v>
      </c>
      <c r="F100" s="208" t="s">
        <v>255</v>
      </c>
      <c r="G100" s="209" t="s">
        <v>237</v>
      </c>
      <c r="H100" s="210">
        <v>0.085000000000000006</v>
      </c>
      <c r="I100" s="211"/>
      <c r="J100" s="212">
        <f>ROUND(I100*H100,2)</f>
        <v>0</v>
      </c>
      <c r="K100" s="208" t="s">
        <v>135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136</v>
      </c>
      <c r="AT100" s="217" t="s">
        <v>131</v>
      </c>
      <c r="AU100" s="217" t="s">
        <v>82</v>
      </c>
      <c r="AY100" s="19" t="s">
        <v>128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136</v>
      </c>
      <c r="BM100" s="217" t="s">
        <v>616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257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82</v>
      </c>
    </row>
    <row r="102" s="2" customFormat="1">
      <c r="A102" s="40"/>
      <c r="B102" s="41"/>
      <c r="C102" s="42"/>
      <c r="D102" s="224" t="s">
        <v>140</v>
      </c>
      <c r="E102" s="42"/>
      <c r="F102" s="225" t="s">
        <v>258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140</v>
      </c>
      <c r="AU102" s="19" t="s">
        <v>82</v>
      </c>
    </row>
    <row r="103" s="12" customFormat="1" ht="25.92" customHeight="1">
      <c r="A103" s="12"/>
      <c r="B103" s="190"/>
      <c r="C103" s="191"/>
      <c r="D103" s="192" t="s">
        <v>71</v>
      </c>
      <c r="E103" s="193" t="s">
        <v>273</v>
      </c>
      <c r="F103" s="193" t="s">
        <v>274</v>
      </c>
      <c r="G103" s="191"/>
      <c r="H103" s="191"/>
      <c r="I103" s="194"/>
      <c r="J103" s="195">
        <f>BK103</f>
        <v>0</v>
      </c>
      <c r="K103" s="191"/>
      <c r="L103" s="196"/>
      <c r="M103" s="197"/>
      <c r="N103" s="198"/>
      <c r="O103" s="198"/>
      <c r="P103" s="199">
        <f>P104+P113+P135+P169</f>
        <v>0</v>
      </c>
      <c r="Q103" s="198"/>
      <c r="R103" s="199">
        <f>R104+R113+R135+R169</f>
        <v>0.21528999999999998</v>
      </c>
      <c r="S103" s="198"/>
      <c r="T103" s="200">
        <f>T104+T113+T135+T169</f>
        <v>0.084980000000000014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82</v>
      </c>
      <c r="AT103" s="202" t="s">
        <v>71</v>
      </c>
      <c r="AU103" s="202" t="s">
        <v>72</v>
      </c>
      <c r="AY103" s="201" t="s">
        <v>128</v>
      </c>
      <c r="BK103" s="203">
        <f>BK104+BK113+BK135+BK169</f>
        <v>0</v>
      </c>
    </row>
    <row r="104" s="12" customFormat="1" ht="22.8" customHeight="1">
      <c r="A104" s="12"/>
      <c r="B104" s="190"/>
      <c r="C104" s="191"/>
      <c r="D104" s="192" t="s">
        <v>71</v>
      </c>
      <c r="E104" s="204" t="s">
        <v>617</v>
      </c>
      <c r="F104" s="204" t="s">
        <v>618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SUM(P105:P112)</f>
        <v>0</v>
      </c>
      <c r="Q104" s="198"/>
      <c r="R104" s="199">
        <f>SUM(R105:R112)</f>
        <v>4.0000000000000003E-05</v>
      </c>
      <c r="S104" s="198"/>
      <c r="T104" s="200">
        <f>SUM(T105:T112)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82</v>
      </c>
      <c r="AT104" s="202" t="s">
        <v>71</v>
      </c>
      <c r="AU104" s="202" t="s">
        <v>80</v>
      </c>
      <c r="AY104" s="201" t="s">
        <v>128</v>
      </c>
      <c r="BK104" s="203">
        <f>SUM(BK105:BK112)</f>
        <v>0</v>
      </c>
    </row>
    <row r="105" s="2" customFormat="1" ht="24.15" customHeight="1">
      <c r="A105" s="40"/>
      <c r="B105" s="41"/>
      <c r="C105" s="206" t="s">
        <v>164</v>
      </c>
      <c r="D105" s="206" t="s">
        <v>131</v>
      </c>
      <c r="E105" s="207" t="s">
        <v>619</v>
      </c>
      <c r="F105" s="208" t="s">
        <v>620</v>
      </c>
      <c r="G105" s="209" t="s">
        <v>552</v>
      </c>
      <c r="H105" s="210">
        <v>4</v>
      </c>
      <c r="I105" s="211"/>
      <c r="J105" s="212">
        <f>ROUND(I105*H105,2)</f>
        <v>0</v>
      </c>
      <c r="K105" s="208" t="s">
        <v>135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1.0000000000000001E-05</v>
      </c>
      <c r="R105" s="215">
        <f>Q105*H105</f>
        <v>4.0000000000000003E-05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226</v>
      </c>
      <c r="AT105" s="217" t="s">
        <v>131</v>
      </c>
      <c r="AU105" s="217" t="s">
        <v>82</v>
      </c>
      <c r="AY105" s="19" t="s">
        <v>128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226</v>
      </c>
      <c r="BM105" s="217" t="s">
        <v>621</v>
      </c>
    </row>
    <row r="106" s="2" customFormat="1">
      <c r="A106" s="40"/>
      <c r="B106" s="41"/>
      <c r="C106" s="42"/>
      <c r="D106" s="219" t="s">
        <v>138</v>
      </c>
      <c r="E106" s="42"/>
      <c r="F106" s="220" t="s">
        <v>622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138</v>
      </c>
      <c r="AU106" s="19" t="s">
        <v>82</v>
      </c>
    </row>
    <row r="107" s="2" customFormat="1">
      <c r="A107" s="40"/>
      <c r="B107" s="41"/>
      <c r="C107" s="42"/>
      <c r="D107" s="224" t="s">
        <v>140</v>
      </c>
      <c r="E107" s="42"/>
      <c r="F107" s="225" t="s">
        <v>623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140</v>
      </c>
      <c r="AU107" s="19" t="s">
        <v>82</v>
      </c>
    </row>
    <row r="108" s="14" customFormat="1">
      <c r="A108" s="14"/>
      <c r="B108" s="236"/>
      <c r="C108" s="237"/>
      <c r="D108" s="219" t="s">
        <v>142</v>
      </c>
      <c r="E108" s="238" t="s">
        <v>19</v>
      </c>
      <c r="F108" s="239" t="s">
        <v>624</v>
      </c>
      <c r="G108" s="237"/>
      <c r="H108" s="240">
        <v>4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142</v>
      </c>
      <c r="AU108" s="246" t="s">
        <v>82</v>
      </c>
      <c r="AV108" s="14" t="s">
        <v>82</v>
      </c>
      <c r="AW108" s="14" t="s">
        <v>33</v>
      </c>
      <c r="AX108" s="14" t="s">
        <v>72</v>
      </c>
      <c r="AY108" s="246" t="s">
        <v>128</v>
      </c>
    </row>
    <row r="109" s="15" customFormat="1">
      <c r="A109" s="15"/>
      <c r="B109" s="247"/>
      <c r="C109" s="248"/>
      <c r="D109" s="219" t="s">
        <v>142</v>
      </c>
      <c r="E109" s="249" t="s">
        <v>19</v>
      </c>
      <c r="F109" s="250" t="s">
        <v>146</v>
      </c>
      <c r="G109" s="248"/>
      <c r="H109" s="251">
        <v>4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142</v>
      </c>
      <c r="AU109" s="257" t="s">
        <v>82</v>
      </c>
      <c r="AV109" s="15" t="s">
        <v>136</v>
      </c>
      <c r="AW109" s="15" t="s">
        <v>33</v>
      </c>
      <c r="AX109" s="15" t="s">
        <v>80</v>
      </c>
      <c r="AY109" s="257" t="s">
        <v>128</v>
      </c>
    </row>
    <row r="110" s="2" customFormat="1" ht="24.15" customHeight="1">
      <c r="A110" s="40"/>
      <c r="B110" s="41"/>
      <c r="C110" s="206" t="s">
        <v>129</v>
      </c>
      <c r="D110" s="206" t="s">
        <v>131</v>
      </c>
      <c r="E110" s="207" t="s">
        <v>625</v>
      </c>
      <c r="F110" s="208" t="s">
        <v>626</v>
      </c>
      <c r="G110" s="209" t="s">
        <v>354</v>
      </c>
      <c r="H110" s="268"/>
      <c r="I110" s="211"/>
      <c r="J110" s="212">
        <f>ROUND(I110*H110,2)</f>
        <v>0</v>
      </c>
      <c r="K110" s="208" t="s">
        <v>135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226</v>
      </c>
      <c r="AT110" s="217" t="s">
        <v>131</v>
      </c>
      <c r="AU110" s="217" t="s">
        <v>82</v>
      </c>
      <c r="AY110" s="19" t="s">
        <v>128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226</v>
      </c>
      <c r="BM110" s="217" t="s">
        <v>627</v>
      </c>
    </row>
    <row r="111" s="2" customFormat="1">
      <c r="A111" s="40"/>
      <c r="B111" s="41"/>
      <c r="C111" s="42"/>
      <c r="D111" s="219" t="s">
        <v>138</v>
      </c>
      <c r="E111" s="42"/>
      <c r="F111" s="220" t="s">
        <v>628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138</v>
      </c>
      <c r="AU111" s="19" t="s">
        <v>82</v>
      </c>
    </row>
    <row r="112" s="2" customFormat="1">
      <c r="A112" s="40"/>
      <c r="B112" s="41"/>
      <c r="C112" s="42"/>
      <c r="D112" s="224" t="s">
        <v>140</v>
      </c>
      <c r="E112" s="42"/>
      <c r="F112" s="225" t="s">
        <v>629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140</v>
      </c>
      <c r="AU112" s="19" t="s">
        <v>82</v>
      </c>
    </row>
    <row r="113" s="12" customFormat="1" ht="22.8" customHeight="1">
      <c r="A113" s="12"/>
      <c r="B113" s="190"/>
      <c r="C113" s="191"/>
      <c r="D113" s="192" t="s">
        <v>71</v>
      </c>
      <c r="E113" s="204" t="s">
        <v>630</v>
      </c>
      <c r="F113" s="204" t="s">
        <v>631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SUM(P114:P134)</f>
        <v>0</v>
      </c>
      <c r="Q113" s="198"/>
      <c r="R113" s="199">
        <f>SUM(R114:R134)</f>
        <v>0.00214</v>
      </c>
      <c r="S113" s="198"/>
      <c r="T113" s="200">
        <f>SUM(T114:T134)</f>
        <v>0.0040000000000000001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82</v>
      </c>
      <c r="AT113" s="202" t="s">
        <v>71</v>
      </c>
      <c r="AU113" s="202" t="s">
        <v>80</v>
      </c>
      <c r="AY113" s="201" t="s">
        <v>128</v>
      </c>
      <c r="BK113" s="203">
        <f>SUM(BK114:BK134)</f>
        <v>0</v>
      </c>
    </row>
    <row r="114" s="2" customFormat="1" ht="24.15" customHeight="1">
      <c r="A114" s="40"/>
      <c r="B114" s="41"/>
      <c r="C114" s="206" t="s">
        <v>175</v>
      </c>
      <c r="D114" s="206" t="s">
        <v>131</v>
      </c>
      <c r="E114" s="207" t="s">
        <v>632</v>
      </c>
      <c r="F114" s="208" t="s">
        <v>633</v>
      </c>
      <c r="G114" s="209" t="s">
        <v>552</v>
      </c>
      <c r="H114" s="210">
        <v>2</v>
      </c>
      <c r="I114" s="211"/>
      <c r="J114" s="212">
        <f>ROUND(I114*H114,2)</f>
        <v>0</v>
      </c>
      <c r="K114" s="208" t="s">
        <v>135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6.0000000000000002E-05</v>
      </c>
      <c r="R114" s="215">
        <f>Q114*H114</f>
        <v>0.00012</v>
      </c>
      <c r="S114" s="215">
        <v>0.0011000000000000001</v>
      </c>
      <c r="T114" s="216">
        <f>S114*H114</f>
        <v>0.0022000000000000001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226</v>
      </c>
      <c r="AT114" s="217" t="s">
        <v>131</v>
      </c>
      <c r="AU114" s="217" t="s">
        <v>82</v>
      </c>
      <c r="AY114" s="19" t="s">
        <v>128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226</v>
      </c>
      <c r="BM114" s="217" t="s">
        <v>634</v>
      </c>
    </row>
    <row r="115" s="2" customFormat="1">
      <c r="A115" s="40"/>
      <c r="B115" s="41"/>
      <c r="C115" s="42"/>
      <c r="D115" s="219" t="s">
        <v>138</v>
      </c>
      <c r="E115" s="42"/>
      <c r="F115" s="220" t="s">
        <v>635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82</v>
      </c>
    </row>
    <row r="116" s="2" customFormat="1">
      <c r="A116" s="40"/>
      <c r="B116" s="41"/>
      <c r="C116" s="42"/>
      <c r="D116" s="224" t="s">
        <v>140</v>
      </c>
      <c r="E116" s="42"/>
      <c r="F116" s="225" t="s">
        <v>636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140</v>
      </c>
      <c r="AU116" s="19" t="s">
        <v>82</v>
      </c>
    </row>
    <row r="117" s="2" customFormat="1" ht="24.15" customHeight="1">
      <c r="A117" s="40"/>
      <c r="B117" s="41"/>
      <c r="C117" s="206" t="s">
        <v>181</v>
      </c>
      <c r="D117" s="206" t="s">
        <v>131</v>
      </c>
      <c r="E117" s="207" t="s">
        <v>637</v>
      </c>
      <c r="F117" s="208" t="s">
        <v>638</v>
      </c>
      <c r="G117" s="209" t="s">
        <v>552</v>
      </c>
      <c r="H117" s="210">
        <v>4</v>
      </c>
      <c r="I117" s="211"/>
      <c r="J117" s="212">
        <f>ROUND(I117*H117,2)</f>
        <v>0</v>
      </c>
      <c r="K117" s="208" t="s">
        <v>135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9.0000000000000006E-05</v>
      </c>
      <c r="R117" s="215">
        <f>Q117*H117</f>
        <v>0.00036000000000000002</v>
      </c>
      <c r="S117" s="215">
        <v>0.00044999999999999999</v>
      </c>
      <c r="T117" s="216">
        <f>S117*H117</f>
        <v>0.0018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226</v>
      </c>
      <c r="AT117" s="217" t="s">
        <v>131</v>
      </c>
      <c r="AU117" s="217" t="s">
        <v>82</v>
      </c>
      <c r="AY117" s="19" t="s">
        <v>128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226</v>
      </c>
      <c r="BM117" s="217" t="s">
        <v>639</v>
      </c>
    </row>
    <row r="118" s="2" customFormat="1">
      <c r="A118" s="40"/>
      <c r="B118" s="41"/>
      <c r="C118" s="42"/>
      <c r="D118" s="219" t="s">
        <v>138</v>
      </c>
      <c r="E118" s="42"/>
      <c r="F118" s="220" t="s">
        <v>640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138</v>
      </c>
      <c r="AU118" s="19" t="s">
        <v>82</v>
      </c>
    </row>
    <row r="119" s="2" customFormat="1">
      <c r="A119" s="40"/>
      <c r="B119" s="41"/>
      <c r="C119" s="42"/>
      <c r="D119" s="224" t="s">
        <v>140</v>
      </c>
      <c r="E119" s="42"/>
      <c r="F119" s="225" t="s">
        <v>641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82</v>
      </c>
    </row>
    <row r="120" s="2" customFormat="1" ht="24.15" customHeight="1">
      <c r="A120" s="40"/>
      <c r="B120" s="41"/>
      <c r="C120" s="206" t="s">
        <v>189</v>
      </c>
      <c r="D120" s="206" t="s">
        <v>131</v>
      </c>
      <c r="E120" s="207" t="s">
        <v>642</v>
      </c>
      <c r="F120" s="208" t="s">
        <v>643</v>
      </c>
      <c r="G120" s="209" t="s">
        <v>552</v>
      </c>
      <c r="H120" s="210">
        <v>2</v>
      </c>
      <c r="I120" s="211"/>
      <c r="J120" s="212">
        <f>ROUND(I120*H120,2)</f>
        <v>0</v>
      </c>
      <c r="K120" s="208" t="s">
        <v>135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0.00029</v>
      </c>
      <c r="R120" s="215">
        <f>Q120*H120</f>
        <v>0.00058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226</v>
      </c>
      <c r="AT120" s="217" t="s">
        <v>131</v>
      </c>
      <c r="AU120" s="217" t="s">
        <v>82</v>
      </c>
      <c r="AY120" s="19" t="s">
        <v>128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226</v>
      </c>
      <c r="BM120" s="217" t="s">
        <v>644</v>
      </c>
    </row>
    <row r="121" s="2" customFormat="1">
      <c r="A121" s="40"/>
      <c r="B121" s="41"/>
      <c r="C121" s="42"/>
      <c r="D121" s="219" t="s">
        <v>138</v>
      </c>
      <c r="E121" s="42"/>
      <c r="F121" s="220" t="s">
        <v>645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138</v>
      </c>
      <c r="AU121" s="19" t="s">
        <v>82</v>
      </c>
    </row>
    <row r="122" s="2" customFormat="1">
      <c r="A122" s="40"/>
      <c r="B122" s="41"/>
      <c r="C122" s="42"/>
      <c r="D122" s="224" t="s">
        <v>140</v>
      </c>
      <c r="E122" s="42"/>
      <c r="F122" s="225" t="s">
        <v>646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140</v>
      </c>
      <c r="AU122" s="19" t="s">
        <v>82</v>
      </c>
    </row>
    <row r="123" s="2" customFormat="1" ht="24.15" customHeight="1">
      <c r="A123" s="40"/>
      <c r="B123" s="41"/>
      <c r="C123" s="206" t="s">
        <v>199</v>
      </c>
      <c r="D123" s="206" t="s">
        <v>131</v>
      </c>
      <c r="E123" s="207" t="s">
        <v>647</v>
      </c>
      <c r="F123" s="208" t="s">
        <v>648</v>
      </c>
      <c r="G123" s="209" t="s">
        <v>552</v>
      </c>
      <c r="H123" s="210">
        <v>2</v>
      </c>
      <c r="I123" s="211"/>
      <c r="J123" s="212">
        <f>ROUND(I123*H123,2)</f>
        <v>0</v>
      </c>
      <c r="K123" s="208" t="s">
        <v>135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0.00013999999999999999</v>
      </c>
      <c r="R123" s="215">
        <f>Q123*H123</f>
        <v>0.00027999999999999998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226</v>
      </c>
      <c r="AT123" s="217" t="s">
        <v>131</v>
      </c>
      <c r="AU123" s="217" t="s">
        <v>82</v>
      </c>
      <c r="AY123" s="19" t="s">
        <v>128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226</v>
      </c>
      <c r="BM123" s="217" t="s">
        <v>649</v>
      </c>
    </row>
    <row r="124" s="2" customFormat="1">
      <c r="A124" s="40"/>
      <c r="B124" s="41"/>
      <c r="C124" s="42"/>
      <c r="D124" s="219" t="s">
        <v>138</v>
      </c>
      <c r="E124" s="42"/>
      <c r="F124" s="220" t="s">
        <v>650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138</v>
      </c>
      <c r="AU124" s="19" t="s">
        <v>82</v>
      </c>
    </row>
    <row r="125" s="2" customFormat="1">
      <c r="A125" s="40"/>
      <c r="B125" s="41"/>
      <c r="C125" s="42"/>
      <c r="D125" s="224" t="s">
        <v>140</v>
      </c>
      <c r="E125" s="42"/>
      <c r="F125" s="225" t="s">
        <v>651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140</v>
      </c>
      <c r="AU125" s="19" t="s">
        <v>82</v>
      </c>
    </row>
    <row r="126" s="2" customFormat="1" ht="24.15" customHeight="1">
      <c r="A126" s="40"/>
      <c r="B126" s="41"/>
      <c r="C126" s="206" t="s">
        <v>205</v>
      </c>
      <c r="D126" s="206" t="s">
        <v>131</v>
      </c>
      <c r="E126" s="207" t="s">
        <v>652</v>
      </c>
      <c r="F126" s="208" t="s">
        <v>653</v>
      </c>
      <c r="G126" s="209" t="s">
        <v>552</v>
      </c>
      <c r="H126" s="210">
        <v>2</v>
      </c>
      <c r="I126" s="211"/>
      <c r="J126" s="212">
        <f>ROUND(I126*H126,2)</f>
        <v>0</v>
      </c>
      <c r="K126" s="208" t="s">
        <v>135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0.00027999999999999998</v>
      </c>
      <c r="R126" s="215">
        <f>Q126*H126</f>
        <v>0.00055999999999999995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226</v>
      </c>
      <c r="AT126" s="217" t="s">
        <v>131</v>
      </c>
      <c r="AU126" s="217" t="s">
        <v>82</v>
      </c>
      <c r="AY126" s="19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226</v>
      </c>
      <c r="BM126" s="217" t="s">
        <v>654</v>
      </c>
    </row>
    <row r="127" s="2" customFormat="1">
      <c r="A127" s="40"/>
      <c r="B127" s="41"/>
      <c r="C127" s="42"/>
      <c r="D127" s="219" t="s">
        <v>138</v>
      </c>
      <c r="E127" s="42"/>
      <c r="F127" s="220" t="s">
        <v>655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138</v>
      </c>
      <c r="AU127" s="19" t="s">
        <v>82</v>
      </c>
    </row>
    <row r="128" s="2" customFormat="1">
      <c r="A128" s="40"/>
      <c r="B128" s="41"/>
      <c r="C128" s="42"/>
      <c r="D128" s="224" t="s">
        <v>140</v>
      </c>
      <c r="E128" s="42"/>
      <c r="F128" s="225" t="s">
        <v>656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140</v>
      </c>
      <c r="AU128" s="19" t="s">
        <v>82</v>
      </c>
    </row>
    <row r="129" s="2" customFormat="1" ht="24.15" customHeight="1">
      <c r="A129" s="40"/>
      <c r="B129" s="41"/>
      <c r="C129" s="206" t="s">
        <v>8</v>
      </c>
      <c r="D129" s="206" t="s">
        <v>131</v>
      </c>
      <c r="E129" s="207" t="s">
        <v>657</v>
      </c>
      <c r="F129" s="208" t="s">
        <v>658</v>
      </c>
      <c r="G129" s="209" t="s">
        <v>552</v>
      </c>
      <c r="H129" s="210">
        <v>4</v>
      </c>
      <c r="I129" s="211"/>
      <c r="J129" s="212">
        <f>ROUND(I129*H129,2)</f>
        <v>0</v>
      </c>
      <c r="K129" s="208" t="s">
        <v>135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6.0000000000000002E-05</v>
      </c>
      <c r="R129" s="215">
        <f>Q129*H129</f>
        <v>0.00024000000000000001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226</v>
      </c>
      <c r="AT129" s="217" t="s">
        <v>131</v>
      </c>
      <c r="AU129" s="217" t="s">
        <v>82</v>
      </c>
      <c r="AY129" s="19" t="s">
        <v>128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226</v>
      </c>
      <c r="BM129" s="217" t="s">
        <v>659</v>
      </c>
    </row>
    <row r="130" s="2" customFormat="1">
      <c r="A130" s="40"/>
      <c r="B130" s="41"/>
      <c r="C130" s="42"/>
      <c r="D130" s="219" t="s">
        <v>138</v>
      </c>
      <c r="E130" s="42"/>
      <c r="F130" s="220" t="s">
        <v>660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138</v>
      </c>
      <c r="AU130" s="19" t="s">
        <v>82</v>
      </c>
    </row>
    <row r="131" s="2" customFormat="1">
      <c r="A131" s="40"/>
      <c r="B131" s="41"/>
      <c r="C131" s="42"/>
      <c r="D131" s="224" t="s">
        <v>140</v>
      </c>
      <c r="E131" s="42"/>
      <c r="F131" s="225" t="s">
        <v>661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140</v>
      </c>
      <c r="AU131" s="19" t="s">
        <v>82</v>
      </c>
    </row>
    <row r="132" s="2" customFormat="1" ht="24.15" customHeight="1">
      <c r="A132" s="40"/>
      <c r="B132" s="41"/>
      <c r="C132" s="206" t="s">
        <v>217</v>
      </c>
      <c r="D132" s="206" t="s">
        <v>131</v>
      </c>
      <c r="E132" s="207" t="s">
        <v>662</v>
      </c>
      <c r="F132" s="208" t="s">
        <v>663</v>
      </c>
      <c r="G132" s="209" t="s">
        <v>354</v>
      </c>
      <c r="H132" s="268"/>
      <c r="I132" s="211"/>
      <c r="J132" s="212">
        <f>ROUND(I132*H132,2)</f>
        <v>0</v>
      </c>
      <c r="K132" s="208" t="s">
        <v>135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226</v>
      </c>
      <c r="AT132" s="217" t="s">
        <v>131</v>
      </c>
      <c r="AU132" s="217" t="s">
        <v>82</v>
      </c>
      <c r="AY132" s="19" t="s">
        <v>128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226</v>
      </c>
      <c r="BM132" s="217" t="s">
        <v>664</v>
      </c>
    </row>
    <row r="133" s="2" customFormat="1">
      <c r="A133" s="40"/>
      <c r="B133" s="41"/>
      <c r="C133" s="42"/>
      <c r="D133" s="219" t="s">
        <v>138</v>
      </c>
      <c r="E133" s="42"/>
      <c r="F133" s="220" t="s">
        <v>665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138</v>
      </c>
      <c r="AU133" s="19" t="s">
        <v>82</v>
      </c>
    </row>
    <row r="134" s="2" customFormat="1">
      <c r="A134" s="40"/>
      <c r="B134" s="41"/>
      <c r="C134" s="42"/>
      <c r="D134" s="224" t="s">
        <v>140</v>
      </c>
      <c r="E134" s="42"/>
      <c r="F134" s="225" t="s">
        <v>666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140</v>
      </c>
      <c r="AU134" s="19" t="s">
        <v>82</v>
      </c>
    </row>
    <row r="135" s="12" customFormat="1" ht="22.8" customHeight="1">
      <c r="A135" s="12"/>
      <c r="B135" s="190"/>
      <c r="C135" s="191"/>
      <c r="D135" s="192" t="s">
        <v>71</v>
      </c>
      <c r="E135" s="204" t="s">
        <v>667</v>
      </c>
      <c r="F135" s="204" t="s">
        <v>668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SUM(P136:P168)</f>
        <v>0</v>
      </c>
      <c r="Q135" s="198"/>
      <c r="R135" s="199">
        <f>SUM(R136:R168)</f>
        <v>0.20776</v>
      </c>
      <c r="S135" s="198"/>
      <c r="T135" s="200">
        <f>SUM(T136:T168)</f>
        <v>0.08098000000000001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82</v>
      </c>
      <c r="AT135" s="202" t="s">
        <v>71</v>
      </c>
      <c r="AU135" s="202" t="s">
        <v>80</v>
      </c>
      <c r="AY135" s="201" t="s">
        <v>128</v>
      </c>
      <c r="BK135" s="203">
        <f>SUM(BK136:BK168)</f>
        <v>0</v>
      </c>
    </row>
    <row r="136" s="2" customFormat="1" ht="24.15" customHeight="1">
      <c r="A136" s="40"/>
      <c r="B136" s="41"/>
      <c r="C136" s="206" t="s">
        <v>223</v>
      </c>
      <c r="D136" s="206" t="s">
        <v>131</v>
      </c>
      <c r="E136" s="207" t="s">
        <v>669</v>
      </c>
      <c r="F136" s="208" t="s">
        <v>670</v>
      </c>
      <c r="G136" s="209" t="s">
        <v>552</v>
      </c>
      <c r="H136" s="210">
        <v>2</v>
      </c>
      <c r="I136" s="211"/>
      <c r="J136" s="212">
        <f>ROUND(I136*H136,2)</f>
        <v>0</v>
      </c>
      <c r="K136" s="208" t="s">
        <v>135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226</v>
      </c>
      <c r="AT136" s="217" t="s">
        <v>131</v>
      </c>
      <c r="AU136" s="217" t="s">
        <v>82</v>
      </c>
      <c r="AY136" s="19" t="s">
        <v>128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226</v>
      </c>
      <c r="BM136" s="217" t="s">
        <v>671</v>
      </c>
    </row>
    <row r="137" s="2" customFormat="1">
      <c r="A137" s="40"/>
      <c r="B137" s="41"/>
      <c r="C137" s="42"/>
      <c r="D137" s="219" t="s">
        <v>138</v>
      </c>
      <c r="E137" s="42"/>
      <c r="F137" s="220" t="s">
        <v>672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82</v>
      </c>
    </row>
    <row r="138" s="2" customFormat="1">
      <c r="A138" s="40"/>
      <c r="B138" s="41"/>
      <c r="C138" s="42"/>
      <c r="D138" s="224" t="s">
        <v>140</v>
      </c>
      <c r="E138" s="42"/>
      <c r="F138" s="225" t="s">
        <v>673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140</v>
      </c>
      <c r="AU138" s="19" t="s">
        <v>82</v>
      </c>
    </row>
    <row r="139" s="2" customFormat="1" ht="37.8" customHeight="1">
      <c r="A139" s="40"/>
      <c r="B139" s="41"/>
      <c r="C139" s="206" t="s">
        <v>234</v>
      </c>
      <c r="D139" s="206" t="s">
        <v>131</v>
      </c>
      <c r="E139" s="207" t="s">
        <v>674</v>
      </c>
      <c r="F139" s="208" t="s">
        <v>675</v>
      </c>
      <c r="G139" s="209" t="s">
        <v>552</v>
      </c>
      <c r="H139" s="210">
        <v>2</v>
      </c>
      <c r="I139" s="211"/>
      <c r="J139" s="212">
        <f>ROUND(I139*H139,2)</f>
        <v>0</v>
      </c>
      <c r="K139" s="208" t="s">
        <v>135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0.10374</v>
      </c>
      <c r="R139" s="215">
        <f>Q139*H139</f>
        <v>0.20748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226</v>
      </c>
      <c r="AT139" s="217" t="s">
        <v>131</v>
      </c>
      <c r="AU139" s="217" t="s">
        <v>82</v>
      </c>
      <c r="AY139" s="19" t="s">
        <v>128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226</v>
      </c>
      <c r="BM139" s="217" t="s">
        <v>676</v>
      </c>
    </row>
    <row r="140" s="2" customFormat="1">
      <c r="A140" s="40"/>
      <c r="B140" s="41"/>
      <c r="C140" s="42"/>
      <c r="D140" s="219" t="s">
        <v>138</v>
      </c>
      <c r="E140" s="42"/>
      <c r="F140" s="220" t="s">
        <v>677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138</v>
      </c>
      <c r="AU140" s="19" t="s">
        <v>82</v>
      </c>
    </row>
    <row r="141" s="2" customFormat="1">
      <c r="A141" s="40"/>
      <c r="B141" s="41"/>
      <c r="C141" s="42"/>
      <c r="D141" s="224" t="s">
        <v>140</v>
      </c>
      <c r="E141" s="42"/>
      <c r="F141" s="225" t="s">
        <v>678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140</v>
      </c>
      <c r="AU141" s="19" t="s">
        <v>82</v>
      </c>
    </row>
    <row r="142" s="2" customFormat="1" ht="24.15" customHeight="1">
      <c r="A142" s="40"/>
      <c r="B142" s="41"/>
      <c r="C142" s="206" t="s">
        <v>226</v>
      </c>
      <c r="D142" s="206" t="s">
        <v>131</v>
      </c>
      <c r="E142" s="207" t="s">
        <v>679</v>
      </c>
      <c r="F142" s="208" t="s">
        <v>680</v>
      </c>
      <c r="G142" s="209" t="s">
        <v>552</v>
      </c>
      <c r="H142" s="210">
        <v>2</v>
      </c>
      <c r="I142" s="211"/>
      <c r="J142" s="212">
        <f>ROUND(I142*H142,2)</f>
        <v>0</v>
      </c>
      <c r="K142" s="208" t="s">
        <v>135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0.00010000000000000001</v>
      </c>
      <c r="R142" s="215">
        <f>Q142*H142</f>
        <v>0.00020000000000000001</v>
      </c>
      <c r="S142" s="215">
        <v>0.037490000000000002</v>
      </c>
      <c r="T142" s="216">
        <f>S142*H142</f>
        <v>0.074980000000000005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226</v>
      </c>
      <c r="AT142" s="217" t="s">
        <v>131</v>
      </c>
      <c r="AU142" s="217" t="s">
        <v>82</v>
      </c>
      <c r="AY142" s="19" t="s">
        <v>128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226</v>
      </c>
      <c r="BM142" s="217" t="s">
        <v>681</v>
      </c>
    </row>
    <row r="143" s="2" customFormat="1">
      <c r="A143" s="40"/>
      <c r="B143" s="41"/>
      <c r="C143" s="42"/>
      <c r="D143" s="219" t="s">
        <v>138</v>
      </c>
      <c r="E143" s="42"/>
      <c r="F143" s="220" t="s">
        <v>682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82</v>
      </c>
    </row>
    <row r="144" s="2" customFormat="1">
      <c r="A144" s="40"/>
      <c r="B144" s="41"/>
      <c r="C144" s="42"/>
      <c r="D144" s="224" t="s">
        <v>140</v>
      </c>
      <c r="E144" s="42"/>
      <c r="F144" s="225" t="s">
        <v>683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140</v>
      </c>
      <c r="AU144" s="19" t="s">
        <v>82</v>
      </c>
    </row>
    <row r="145" s="2" customFormat="1" ht="21.75" customHeight="1">
      <c r="A145" s="40"/>
      <c r="B145" s="41"/>
      <c r="C145" s="206" t="s">
        <v>246</v>
      </c>
      <c r="D145" s="206" t="s">
        <v>131</v>
      </c>
      <c r="E145" s="207" t="s">
        <v>684</v>
      </c>
      <c r="F145" s="208" t="s">
        <v>685</v>
      </c>
      <c r="G145" s="209" t="s">
        <v>134</v>
      </c>
      <c r="H145" s="210">
        <v>19.440000000000001</v>
      </c>
      <c r="I145" s="211"/>
      <c r="J145" s="212">
        <f>ROUND(I145*H145,2)</f>
        <v>0</v>
      </c>
      <c r="K145" s="208" t="s">
        <v>135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226</v>
      </c>
      <c r="AT145" s="217" t="s">
        <v>131</v>
      </c>
      <c r="AU145" s="217" t="s">
        <v>82</v>
      </c>
      <c r="AY145" s="19" t="s">
        <v>128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226</v>
      </c>
      <c r="BM145" s="217" t="s">
        <v>686</v>
      </c>
    </row>
    <row r="146" s="2" customFormat="1">
      <c r="A146" s="40"/>
      <c r="B146" s="41"/>
      <c r="C146" s="42"/>
      <c r="D146" s="219" t="s">
        <v>138</v>
      </c>
      <c r="E146" s="42"/>
      <c r="F146" s="220" t="s">
        <v>687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138</v>
      </c>
      <c r="AU146" s="19" t="s">
        <v>82</v>
      </c>
    </row>
    <row r="147" s="2" customFormat="1">
      <c r="A147" s="40"/>
      <c r="B147" s="41"/>
      <c r="C147" s="42"/>
      <c r="D147" s="224" t="s">
        <v>140</v>
      </c>
      <c r="E147" s="42"/>
      <c r="F147" s="225" t="s">
        <v>688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140</v>
      </c>
      <c r="AU147" s="19" t="s">
        <v>82</v>
      </c>
    </row>
    <row r="148" s="14" customFormat="1">
      <c r="A148" s="14"/>
      <c r="B148" s="236"/>
      <c r="C148" s="237"/>
      <c r="D148" s="219" t="s">
        <v>142</v>
      </c>
      <c r="E148" s="238" t="s">
        <v>19</v>
      </c>
      <c r="F148" s="239" t="s">
        <v>689</v>
      </c>
      <c r="G148" s="237"/>
      <c r="H148" s="240">
        <v>19.440000000000001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142</v>
      </c>
      <c r="AU148" s="246" t="s">
        <v>82</v>
      </c>
      <c r="AV148" s="14" t="s">
        <v>82</v>
      </c>
      <c r="AW148" s="14" t="s">
        <v>33</v>
      </c>
      <c r="AX148" s="14" t="s">
        <v>72</v>
      </c>
      <c r="AY148" s="246" t="s">
        <v>128</v>
      </c>
    </row>
    <row r="149" s="15" customFormat="1">
      <c r="A149" s="15"/>
      <c r="B149" s="247"/>
      <c r="C149" s="248"/>
      <c r="D149" s="219" t="s">
        <v>142</v>
      </c>
      <c r="E149" s="249" t="s">
        <v>19</v>
      </c>
      <c r="F149" s="250" t="s">
        <v>146</v>
      </c>
      <c r="G149" s="248"/>
      <c r="H149" s="251">
        <v>19.440000000000001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142</v>
      </c>
      <c r="AU149" s="257" t="s">
        <v>82</v>
      </c>
      <c r="AV149" s="15" t="s">
        <v>136</v>
      </c>
      <c r="AW149" s="15" t="s">
        <v>33</v>
      </c>
      <c r="AX149" s="15" t="s">
        <v>80</v>
      </c>
      <c r="AY149" s="257" t="s">
        <v>128</v>
      </c>
    </row>
    <row r="150" s="2" customFormat="1" ht="16.5" customHeight="1">
      <c r="A150" s="40"/>
      <c r="B150" s="41"/>
      <c r="C150" s="206" t="s">
        <v>253</v>
      </c>
      <c r="D150" s="206" t="s">
        <v>131</v>
      </c>
      <c r="E150" s="207" t="s">
        <v>690</v>
      </c>
      <c r="F150" s="208" t="s">
        <v>691</v>
      </c>
      <c r="G150" s="209" t="s">
        <v>552</v>
      </c>
      <c r="H150" s="210">
        <v>2</v>
      </c>
      <c r="I150" s="211"/>
      <c r="J150" s="212">
        <f>ROUND(I150*H150,2)</f>
        <v>0</v>
      </c>
      <c r="K150" s="208" t="s">
        <v>135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226</v>
      </c>
      <c r="AT150" s="217" t="s">
        <v>131</v>
      </c>
      <c r="AU150" s="217" t="s">
        <v>82</v>
      </c>
      <c r="AY150" s="19" t="s">
        <v>128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226</v>
      </c>
      <c r="BM150" s="217" t="s">
        <v>692</v>
      </c>
    </row>
    <row r="151" s="2" customFormat="1">
      <c r="A151" s="40"/>
      <c r="B151" s="41"/>
      <c r="C151" s="42"/>
      <c r="D151" s="219" t="s">
        <v>138</v>
      </c>
      <c r="E151" s="42"/>
      <c r="F151" s="220" t="s">
        <v>693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138</v>
      </c>
      <c r="AU151" s="19" t="s">
        <v>82</v>
      </c>
    </row>
    <row r="152" s="2" customFormat="1">
      <c r="A152" s="40"/>
      <c r="B152" s="41"/>
      <c r="C152" s="42"/>
      <c r="D152" s="224" t="s">
        <v>140</v>
      </c>
      <c r="E152" s="42"/>
      <c r="F152" s="225" t="s">
        <v>694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140</v>
      </c>
      <c r="AU152" s="19" t="s">
        <v>82</v>
      </c>
    </row>
    <row r="153" s="2" customFormat="1" ht="16.5" customHeight="1">
      <c r="A153" s="40"/>
      <c r="B153" s="41"/>
      <c r="C153" s="206" t="s">
        <v>259</v>
      </c>
      <c r="D153" s="206" t="s">
        <v>131</v>
      </c>
      <c r="E153" s="207" t="s">
        <v>695</v>
      </c>
      <c r="F153" s="208" t="s">
        <v>696</v>
      </c>
      <c r="G153" s="209" t="s">
        <v>134</v>
      </c>
      <c r="H153" s="210">
        <v>19.440000000000001</v>
      </c>
      <c r="I153" s="211"/>
      <c r="J153" s="212">
        <f>ROUND(I153*H153,2)</f>
        <v>0</v>
      </c>
      <c r="K153" s="208" t="s">
        <v>135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226</v>
      </c>
      <c r="AT153" s="217" t="s">
        <v>131</v>
      </c>
      <c r="AU153" s="217" t="s">
        <v>82</v>
      </c>
      <c r="AY153" s="19" t="s">
        <v>128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226</v>
      </c>
      <c r="BM153" s="217" t="s">
        <v>697</v>
      </c>
    </row>
    <row r="154" s="2" customFormat="1">
      <c r="A154" s="40"/>
      <c r="B154" s="41"/>
      <c r="C154" s="42"/>
      <c r="D154" s="219" t="s">
        <v>138</v>
      </c>
      <c r="E154" s="42"/>
      <c r="F154" s="220" t="s">
        <v>698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138</v>
      </c>
      <c r="AU154" s="19" t="s">
        <v>82</v>
      </c>
    </row>
    <row r="155" s="2" customFormat="1">
      <c r="A155" s="40"/>
      <c r="B155" s="41"/>
      <c r="C155" s="42"/>
      <c r="D155" s="224" t="s">
        <v>140</v>
      </c>
      <c r="E155" s="42"/>
      <c r="F155" s="225" t="s">
        <v>699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140</v>
      </c>
      <c r="AU155" s="19" t="s">
        <v>82</v>
      </c>
    </row>
    <row r="156" s="14" customFormat="1">
      <c r="A156" s="14"/>
      <c r="B156" s="236"/>
      <c r="C156" s="237"/>
      <c r="D156" s="219" t="s">
        <v>142</v>
      </c>
      <c r="E156" s="238" t="s">
        <v>19</v>
      </c>
      <c r="F156" s="239" t="s">
        <v>689</v>
      </c>
      <c r="G156" s="237"/>
      <c r="H156" s="240">
        <v>19.440000000000001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142</v>
      </c>
      <c r="AU156" s="246" t="s">
        <v>82</v>
      </c>
      <c r="AV156" s="14" t="s">
        <v>82</v>
      </c>
      <c r="AW156" s="14" t="s">
        <v>33</v>
      </c>
      <c r="AX156" s="14" t="s">
        <v>72</v>
      </c>
      <c r="AY156" s="246" t="s">
        <v>128</v>
      </c>
    </row>
    <row r="157" s="15" customFormat="1">
      <c r="A157" s="15"/>
      <c r="B157" s="247"/>
      <c r="C157" s="248"/>
      <c r="D157" s="219" t="s">
        <v>142</v>
      </c>
      <c r="E157" s="249" t="s">
        <v>19</v>
      </c>
      <c r="F157" s="250" t="s">
        <v>146</v>
      </c>
      <c r="G157" s="248"/>
      <c r="H157" s="251">
        <v>19.440000000000001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7" t="s">
        <v>142</v>
      </c>
      <c r="AU157" s="257" t="s">
        <v>82</v>
      </c>
      <c r="AV157" s="15" t="s">
        <v>136</v>
      </c>
      <c r="AW157" s="15" t="s">
        <v>33</v>
      </c>
      <c r="AX157" s="15" t="s">
        <v>80</v>
      </c>
      <c r="AY157" s="257" t="s">
        <v>128</v>
      </c>
    </row>
    <row r="158" s="2" customFormat="1" ht="24.15" customHeight="1">
      <c r="A158" s="40"/>
      <c r="B158" s="41"/>
      <c r="C158" s="206" t="s">
        <v>267</v>
      </c>
      <c r="D158" s="206" t="s">
        <v>131</v>
      </c>
      <c r="E158" s="207" t="s">
        <v>700</v>
      </c>
      <c r="F158" s="208" t="s">
        <v>701</v>
      </c>
      <c r="G158" s="209" t="s">
        <v>552</v>
      </c>
      <c r="H158" s="210">
        <v>8</v>
      </c>
      <c r="I158" s="211"/>
      <c r="J158" s="212">
        <f>ROUND(I158*H158,2)</f>
        <v>0</v>
      </c>
      <c r="K158" s="208" t="s">
        <v>135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1.0000000000000001E-05</v>
      </c>
      <c r="R158" s="215">
        <f>Q158*H158</f>
        <v>8.0000000000000007E-05</v>
      </c>
      <c r="S158" s="215">
        <v>0.00075000000000000002</v>
      </c>
      <c r="T158" s="216">
        <f>S158*H158</f>
        <v>0.0060000000000000001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226</v>
      </c>
      <c r="AT158" s="217" t="s">
        <v>131</v>
      </c>
      <c r="AU158" s="217" t="s">
        <v>82</v>
      </c>
      <c r="AY158" s="19" t="s">
        <v>128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226</v>
      </c>
      <c r="BM158" s="217" t="s">
        <v>702</v>
      </c>
    </row>
    <row r="159" s="2" customFormat="1">
      <c r="A159" s="40"/>
      <c r="B159" s="41"/>
      <c r="C159" s="42"/>
      <c r="D159" s="219" t="s">
        <v>138</v>
      </c>
      <c r="E159" s="42"/>
      <c r="F159" s="220" t="s">
        <v>703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138</v>
      </c>
      <c r="AU159" s="19" t="s">
        <v>82</v>
      </c>
    </row>
    <row r="160" s="2" customFormat="1">
      <c r="A160" s="40"/>
      <c r="B160" s="41"/>
      <c r="C160" s="42"/>
      <c r="D160" s="224" t="s">
        <v>140</v>
      </c>
      <c r="E160" s="42"/>
      <c r="F160" s="225" t="s">
        <v>704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140</v>
      </c>
      <c r="AU160" s="19" t="s">
        <v>82</v>
      </c>
    </row>
    <row r="161" s="2" customFormat="1" ht="16.5" customHeight="1">
      <c r="A161" s="40"/>
      <c r="B161" s="41"/>
      <c r="C161" s="206" t="s">
        <v>7</v>
      </c>
      <c r="D161" s="206" t="s">
        <v>131</v>
      </c>
      <c r="E161" s="207" t="s">
        <v>705</v>
      </c>
      <c r="F161" s="208" t="s">
        <v>706</v>
      </c>
      <c r="G161" s="209" t="s">
        <v>134</v>
      </c>
      <c r="H161" s="210">
        <v>19.440000000000001</v>
      </c>
      <c r="I161" s="211"/>
      <c r="J161" s="212">
        <f>ROUND(I161*H161,2)</f>
        <v>0</v>
      </c>
      <c r="K161" s="208" t="s">
        <v>135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226</v>
      </c>
      <c r="AT161" s="217" t="s">
        <v>131</v>
      </c>
      <c r="AU161" s="217" t="s">
        <v>82</v>
      </c>
      <c r="AY161" s="19" t="s">
        <v>128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226</v>
      </c>
      <c r="BM161" s="217" t="s">
        <v>707</v>
      </c>
    </row>
    <row r="162" s="2" customFormat="1">
      <c r="A162" s="40"/>
      <c r="B162" s="41"/>
      <c r="C162" s="42"/>
      <c r="D162" s="219" t="s">
        <v>138</v>
      </c>
      <c r="E162" s="42"/>
      <c r="F162" s="220" t="s">
        <v>708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138</v>
      </c>
      <c r="AU162" s="19" t="s">
        <v>82</v>
      </c>
    </row>
    <row r="163" s="2" customFormat="1">
      <c r="A163" s="40"/>
      <c r="B163" s="41"/>
      <c r="C163" s="42"/>
      <c r="D163" s="224" t="s">
        <v>140</v>
      </c>
      <c r="E163" s="42"/>
      <c r="F163" s="225" t="s">
        <v>709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140</v>
      </c>
      <c r="AU163" s="19" t="s">
        <v>82</v>
      </c>
    </row>
    <row r="164" s="14" customFormat="1">
      <c r="A164" s="14"/>
      <c r="B164" s="236"/>
      <c r="C164" s="237"/>
      <c r="D164" s="219" t="s">
        <v>142</v>
      </c>
      <c r="E164" s="238" t="s">
        <v>19</v>
      </c>
      <c r="F164" s="239" t="s">
        <v>689</v>
      </c>
      <c r="G164" s="237"/>
      <c r="H164" s="240">
        <v>19.440000000000001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142</v>
      </c>
      <c r="AU164" s="246" t="s">
        <v>82</v>
      </c>
      <c r="AV164" s="14" t="s">
        <v>82</v>
      </c>
      <c r="AW164" s="14" t="s">
        <v>33</v>
      </c>
      <c r="AX164" s="14" t="s">
        <v>72</v>
      </c>
      <c r="AY164" s="246" t="s">
        <v>128</v>
      </c>
    </row>
    <row r="165" s="15" customFormat="1">
      <c r="A165" s="15"/>
      <c r="B165" s="247"/>
      <c r="C165" s="248"/>
      <c r="D165" s="219" t="s">
        <v>142</v>
      </c>
      <c r="E165" s="249" t="s">
        <v>19</v>
      </c>
      <c r="F165" s="250" t="s">
        <v>146</v>
      </c>
      <c r="G165" s="248"/>
      <c r="H165" s="251">
        <v>19.440000000000001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7" t="s">
        <v>142</v>
      </c>
      <c r="AU165" s="257" t="s">
        <v>82</v>
      </c>
      <c r="AV165" s="15" t="s">
        <v>136</v>
      </c>
      <c r="AW165" s="15" t="s">
        <v>33</v>
      </c>
      <c r="AX165" s="15" t="s">
        <v>80</v>
      </c>
      <c r="AY165" s="257" t="s">
        <v>128</v>
      </c>
    </row>
    <row r="166" s="2" customFormat="1" ht="24.15" customHeight="1">
      <c r="A166" s="40"/>
      <c r="B166" s="41"/>
      <c r="C166" s="206" t="s">
        <v>283</v>
      </c>
      <c r="D166" s="206" t="s">
        <v>131</v>
      </c>
      <c r="E166" s="207" t="s">
        <v>710</v>
      </c>
      <c r="F166" s="208" t="s">
        <v>711</v>
      </c>
      <c r="G166" s="209" t="s">
        <v>354</v>
      </c>
      <c r="H166" s="268"/>
      <c r="I166" s="211"/>
      <c r="J166" s="212">
        <f>ROUND(I166*H166,2)</f>
        <v>0</v>
      </c>
      <c r="K166" s="208" t="s">
        <v>135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226</v>
      </c>
      <c r="AT166" s="217" t="s">
        <v>131</v>
      </c>
      <c r="AU166" s="217" t="s">
        <v>82</v>
      </c>
      <c r="AY166" s="19" t="s">
        <v>128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226</v>
      </c>
      <c r="BM166" s="217" t="s">
        <v>712</v>
      </c>
    </row>
    <row r="167" s="2" customFormat="1">
      <c r="A167" s="40"/>
      <c r="B167" s="41"/>
      <c r="C167" s="42"/>
      <c r="D167" s="219" t="s">
        <v>138</v>
      </c>
      <c r="E167" s="42"/>
      <c r="F167" s="220" t="s">
        <v>713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138</v>
      </c>
      <c r="AU167" s="19" t="s">
        <v>82</v>
      </c>
    </row>
    <row r="168" s="2" customFormat="1">
      <c r="A168" s="40"/>
      <c r="B168" s="41"/>
      <c r="C168" s="42"/>
      <c r="D168" s="224" t="s">
        <v>140</v>
      </c>
      <c r="E168" s="42"/>
      <c r="F168" s="225" t="s">
        <v>714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140</v>
      </c>
      <c r="AU168" s="19" t="s">
        <v>82</v>
      </c>
    </row>
    <row r="169" s="12" customFormat="1" ht="22.8" customHeight="1">
      <c r="A169" s="12"/>
      <c r="B169" s="190"/>
      <c r="C169" s="191"/>
      <c r="D169" s="192" t="s">
        <v>71</v>
      </c>
      <c r="E169" s="204" t="s">
        <v>715</v>
      </c>
      <c r="F169" s="204" t="s">
        <v>716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SUM(P170:P177)</f>
        <v>0</v>
      </c>
      <c r="Q169" s="198"/>
      <c r="R169" s="199">
        <f>SUM(R170:R177)</f>
        <v>0.0053499999999999997</v>
      </c>
      <c r="S169" s="198"/>
      <c r="T169" s="200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82</v>
      </c>
      <c r="AT169" s="202" t="s">
        <v>71</v>
      </c>
      <c r="AU169" s="202" t="s">
        <v>80</v>
      </c>
      <c r="AY169" s="201" t="s">
        <v>128</v>
      </c>
      <c r="BK169" s="203">
        <f>SUM(BK170:BK177)</f>
        <v>0</v>
      </c>
    </row>
    <row r="170" s="2" customFormat="1" ht="24.15" customHeight="1">
      <c r="A170" s="40"/>
      <c r="B170" s="41"/>
      <c r="C170" s="206" t="s">
        <v>289</v>
      </c>
      <c r="D170" s="206" t="s">
        <v>131</v>
      </c>
      <c r="E170" s="207" t="s">
        <v>717</v>
      </c>
      <c r="F170" s="208" t="s">
        <v>718</v>
      </c>
      <c r="G170" s="209" t="s">
        <v>719</v>
      </c>
      <c r="H170" s="210">
        <v>5</v>
      </c>
      <c r="I170" s="211"/>
      <c r="J170" s="212">
        <f>ROUND(I170*H170,2)</f>
        <v>0</v>
      </c>
      <c r="K170" s="208" t="s">
        <v>135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6.9999999999999994E-05</v>
      </c>
      <c r="R170" s="215">
        <f>Q170*H170</f>
        <v>0.00034999999999999994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226</v>
      </c>
      <c r="AT170" s="217" t="s">
        <v>131</v>
      </c>
      <c r="AU170" s="217" t="s">
        <v>82</v>
      </c>
      <c r="AY170" s="19" t="s">
        <v>128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226</v>
      </c>
      <c r="BM170" s="217" t="s">
        <v>720</v>
      </c>
    </row>
    <row r="171" s="2" customFormat="1">
      <c r="A171" s="40"/>
      <c r="B171" s="41"/>
      <c r="C171" s="42"/>
      <c r="D171" s="219" t="s">
        <v>138</v>
      </c>
      <c r="E171" s="42"/>
      <c r="F171" s="220" t="s">
        <v>721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138</v>
      </c>
      <c r="AU171" s="19" t="s">
        <v>82</v>
      </c>
    </row>
    <row r="172" s="2" customFormat="1">
      <c r="A172" s="40"/>
      <c r="B172" s="41"/>
      <c r="C172" s="42"/>
      <c r="D172" s="224" t="s">
        <v>140</v>
      </c>
      <c r="E172" s="42"/>
      <c r="F172" s="225" t="s">
        <v>722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140</v>
      </c>
      <c r="AU172" s="19" t="s">
        <v>82</v>
      </c>
    </row>
    <row r="173" s="2" customFormat="1" ht="21.75" customHeight="1">
      <c r="A173" s="40"/>
      <c r="B173" s="41"/>
      <c r="C173" s="258" t="s">
        <v>297</v>
      </c>
      <c r="D173" s="258" t="s">
        <v>339</v>
      </c>
      <c r="E173" s="259" t="s">
        <v>723</v>
      </c>
      <c r="F173" s="260" t="s">
        <v>724</v>
      </c>
      <c r="G173" s="261" t="s">
        <v>719</v>
      </c>
      <c r="H173" s="262">
        <v>5</v>
      </c>
      <c r="I173" s="263"/>
      <c r="J173" s="264">
        <f>ROUND(I173*H173,2)</f>
        <v>0</v>
      </c>
      <c r="K173" s="260" t="s">
        <v>19</v>
      </c>
      <c r="L173" s="265"/>
      <c r="M173" s="266" t="s">
        <v>19</v>
      </c>
      <c r="N173" s="267" t="s">
        <v>43</v>
      </c>
      <c r="O173" s="86"/>
      <c r="P173" s="215">
        <f>O173*H173</f>
        <v>0</v>
      </c>
      <c r="Q173" s="215">
        <v>0.001</v>
      </c>
      <c r="R173" s="215">
        <f>Q173*H173</f>
        <v>0.0050000000000000001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342</v>
      </c>
      <c r="AT173" s="217" t="s">
        <v>339</v>
      </c>
      <c r="AU173" s="217" t="s">
        <v>82</v>
      </c>
      <c r="AY173" s="19" t="s">
        <v>128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226</v>
      </c>
      <c r="BM173" s="217" t="s">
        <v>725</v>
      </c>
    </row>
    <row r="174" s="2" customFormat="1">
      <c r="A174" s="40"/>
      <c r="B174" s="41"/>
      <c r="C174" s="42"/>
      <c r="D174" s="219" t="s">
        <v>138</v>
      </c>
      <c r="E174" s="42"/>
      <c r="F174" s="220" t="s">
        <v>724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138</v>
      </c>
      <c r="AU174" s="19" t="s">
        <v>82</v>
      </c>
    </row>
    <row r="175" s="2" customFormat="1" ht="33" customHeight="1">
      <c r="A175" s="40"/>
      <c r="B175" s="41"/>
      <c r="C175" s="206" t="s">
        <v>304</v>
      </c>
      <c r="D175" s="206" t="s">
        <v>131</v>
      </c>
      <c r="E175" s="207" t="s">
        <v>726</v>
      </c>
      <c r="F175" s="208" t="s">
        <v>727</v>
      </c>
      <c r="G175" s="209" t="s">
        <v>354</v>
      </c>
      <c r="H175" s="268"/>
      <c r="I175" s="211"/>
      <c r="J175" s="212">
        <f>ROUND(I175*H175,2)</f>
        <v>0</v>
      </c>
      <c r="K175" s="208" t="s">
        <v>135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226</v>
      </c>
      <c r="AT175" s="217" t="s">
        <v>131</v>
      </c>
      <c r="AU175" s="217" t="s">
        <v>82</v>
      </c>
      <c r="AY175" s="19" t="s">
        <v>128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226</v>
      </c>
      <c r="BM175" s="217" t="s">
        <v>728</v>
      </c>
    </row>
    <row r="176" s="2" customFormat="1">
      <c r="A176" s="40"/>
      <c r="B176" s="41"/>
      <c r="C176" s="42"/>
      <c r="D176" s="219" t="s">
        <v>138</v>
      </c>
      <c r="E176" s="42"/>
      <c r="F176" s="220" t="s">
        <v>729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138</v>
      </c>
      <c r="AU176" s="19" t="s">
        <v>82</v>
      </c>
    </row>
    <row r="177" s="2" customFormat="1">
      <c r="A177" s="40"/>
      <c r="B177" s="41"/>
      <c r="C177" s="42"/>
      <c r="D177" s="224" t="s">
        <v>140</v>
      </c>
      <c r="E177" s="42"/>
      <c r="F177" s="225" t="s">
        <v>730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140</v>
      </c>
      <c r="AU177" s="19" t="s">
        <v>82</v>
      </c>
    </row>
    <row r="178" s="12" customFormat="1" ht="25.92" customHeight="1">
      <c r="A178" s="12"/>
      <c r="B178" s="190"/>
      <c r="C178" s="191"/>
      <c r="D178" s="192" t="s">
        <v>71</v>
      </c>
      <c r="E178" s="193" t="s">
        <v>731</v>
      </c>
      <c r="F178" s="193" t="s">
        <v>732</v>
      </c>
      <c r="G178" s="191"/>
      <c r="H178" s="191"/>
      <c r="I178" s="194"/>
      <c r="J178" s="195">
        <f>BK178</f>
        <v>0</v>
      </c>
      <c r="K178" s="191"/>
      <c r="L178" s="196"/>
      <c r="M178" s="197"/>
      <c r="N178" s="198"/>
      <c r="O178" s="198"/>
      <c r="P178" s="199">
        <f>SUM(P179:P183)</f>
        <v>0</v>
      </c>
      <c r="Q178" s="198"/>
      <c r="R178" s="199">
        <f>SUM(R179:R183)</f>
        <v>0</v>
      </c>
      <c r="S178" s="198"/>
      <c r="T178" s="200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136</v>
      </c>
      <c r="AT178" s="202" t="s">
        <v>71</v>
      </c>
      <c r="AU178" s="202" t="s">
        <v>72</v>
      </c>
      <c r="AY178" s="201" t="s">
        <v>128</v>
      </c>
      <c r="BK178" s="203">
        <f>SUM(BK179:BK183)</f>
        <v>0</v>
      </c>
    </row>
    <row r="179" s="2" customFormat="1" ht="16.5" customHeight="1">
      <c r="A179" s="40"/>
      <c r="B179" s="41"/>
      <c r="C179" s="206" t="s">
        <v>311</v>
      </c>
      <c r="D179" s="206" t="s">
        <v>131</v>
      </c>
      <c r="E179" s="207" t="s">
        <v>733</v>
      </c>
      <c r="F179" s="208" t="s">
        <v>734</v>
      </c>
      <c r="G179" s="209" t="s">
        <v>735</v>
      </c>
      <c r="H179" s="210">
        <v>8</v>
      </c>
      <c r="I179" s="211"/>
      <c r="J179" s="212">
        <f>ROUND(I179*H179,2)</f>
        <v>0</v>
      </c>
      <c r="K179" s="208" t="s">
        <v>135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736</v>
      </c>
      <c r="AT179" s="217" t="s">
        <v>131</v>
      </c>
      <c r="AU179" s="217" t="s">
        <v>80</v>
      </c>
      <c r="AY179" s="19" t="s">
        <v>128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736</v>
      </c>
      <c r="BM179" s="217" t="s">
        <v>737</v>
      </c>
    </row>
    <row r="180" s="2" customFormat="1">
      <c r="A180" s="40"/>
      <c r="B180" s="41"/>
      <c r="C180" s="42"/>
      <c r="D180" s="219" t="s">
        <v>138</v>
      </c>
      <c r="E180" s="42"/>
      <c r="F180" s="220" t="s">
        <v>738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138</v>
      </c>
      <c r="AU180" s="19" t="s">
        <v>80</v>
      </c>
    </row>
    <row r="181" s="2" customFormat="1">
      <c r="A181" s="40"/>
      <c r="B181" s="41"/>
      <c r="C181" s="42"/>
      <c r="D181" s="224" t="s">
        <v>140</v>
      </c>
      <c r="E181" s="42"/>
      <c r="F181" s="225" t="s">
        <v>739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140</v>
      </c>
      <c r="AU181" s="19" t="s">
        <v>80</v>
      </c>
    </row>
    <row r="182" s="13" customFormat="1">
      <c r="A182" s="13"/>
      <c r="B182" s="226"/>
      <c r="C182" s="227"/>
      <c r="D182" s="219" t="s">
        <v>142</v>
      </c>
      <c r="E182" s="228" t="s">
        <v>19</v>
      </c>
      <c r="F182" s="229" t="s">
        <v>740</v>
      </c>
      <c r="G182" s="227"/>
      <c r="H182" s="228" t="s">
        <v>19</v>
      </c>
      <c r="I182" s="230"/>
      <c r="J182" s="227"/>
      <c r="K182" s="227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142</v>
      </c>
      <c r="AU182" s="235" t="s">
        <v>80</v>
      </c>
      <c r="AV182" s="13" t="s">
        <v>80</v>
      </c>
      <c r="AW182" s="13" t="s">
        <v>33</v>
      </c>
      <c r="AX182" s="13" t="s">
        <v>72</v>
      </c>
      <c r="AY182" s="235" t="s">
        <v>128</v>
      </c>
    </row>
    <row r="183" s="14" customFormat="1">
      <c r="A183" s="14"/>
      <c r="B183" s="236"/>
      <c r="C183" s="237"/>
      <c r="D183" s="219" t="s">
        <v>142</v>
      </c>
      <c r="E183" s="238" t="s">
        <v>19</v>
      </c>
      <c r="F183" s="239" t="s">
        <v>181</v>
      </c>
      <c r="G183" s="237"/>
      <c r="H183" s="240">
        <v>8</v>
      </c>
      <c r="I183" s="241"/>
      <c r="J183" s="237"/>
      <c r="K183" s="237"/>
      <c r="L183" s="242"/>
      <c r="M183" s="273"/>
      <c r="N183" s="274"/>
      <c r="O183" s="274"/>
      <c r="P183" s="274"/>
      <c r="Q183" s="274"/>
      <c r="R183" s="274"/>
      <c r="S183" s="274"/>
      <c r="T183" s="27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142</v>
      </c>
      <c r="AU183" s="246" t="s">
        <v>80</v>
      </c>
      <c r="AV183" s="14" t="s">
        <v>82</v>
      </c>
      <c r="AW183" s="14" t="s">
        <v>33</v>
      </c>
      <c r="AX183" s="14" t="s">
        <v>80</v>
      </c>
      <c r="AY183" s="246" t="s">
        <v>128</v>
      </c>
    </row>
    <row r="184" s="2" customFormat="1" ht="6.96" customHeight="1">
      <c r="A184" s="40"/>
      <c r="B184" s="61"/>
      <c r="C184" s="62"/>
      <c r="D184" s="62"/>
      <c r="E184" s="62"/>
      <c r="F184" s="62"/>
      <c r="G184" s="62"/>
      <c r="H184" s="62"/>
      <c r="I184" s="62"/>
      <c r="J184" s="62"/>
      <c r="K184" s="62"/>
      <c r="L184" s="46"/>
      <c r="M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</row>
  </sheetData>
  <sheetProtection sheet="1" autoFilter="0" formatColumns="0" formatRows="0" objects="1" scenarios="1" spinCount="100000" saltValue="1sjZ56Hfq3Ztc9DoMAzyvYqkbdKHIon17P/3tpcGZ3NsPEPOn1TIWuf9AovOwuGU/YNIgzrHiI/Qvqjx09Omxg==" hashValue="ppgOSnMBETI5PiR5ysWcOWrSh9mnn8lUXxK8a9jFTa5osbRsek801Of2IzA3dG3skOR6MuRaICa7PoJqAlLXnA==" algorithmName="SHA-512" password="CC35"/>
  <autoFilter ref="C86:K18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997013211"/>
    <hyperlink ref="F95" r:id="rId2" display="https://podminky.urs.cz/item/CS_URS_2025_02/997013501"/>
    <hyperlink ref="F98" r:id="rId3" display="https://podminky.urs.cz/item/CS_URS_2025_02/997013509"/>
    <hyperlink ref="F102" r:id="rId4" display="https://podminky.urs.cz/item/CS_URS_2025_02/997013635"/>
    <hyperlink ref="F107" r:id="rId5" display="https://podminky.urs.cz/item/CS_URS_2025_02/733890101"/>
    <hyperlink ref="F112" r:id="rId6" display="https://podminky.urs.cz/item/CS_URS_2025_02/998733311"/>
    <hyperlink ref="F116" r:id="rId7" display="https://podminky.urs.cz/item/CS_URS_2025_02/734200812"/>
    <hyperlink ref="F119" r:id="rId8" display="https://podminky.urs.cz/item/CS_URS_2025_02/734200821"/>
    <hyperlink ref="F122" r:id="rId9" display="https://podminky.urs.cz/item/CS_URS_2025_02/734221552"/>
    <hyperlink ref="F125" r:id="rId10" display="https://podminky.urs.cz/item/CS_URS_2025_02/734221681"/>
    <hyperlink ref="F128" r:id="rId11" display="https://podminky.urs.cz/item/CS_URS_2025_02/734261712"/>
    <hyperlink ref="F131" r:id="rId12" display="https://podminky.urs.cz/item/CS_URS_2025_02/734290911"/>
    <hyperlink ref="F134" r:id="rId13" display="https://podminky.urs.cz/item/CS_URS_2025_02/998734311"/>
    <hyperlink ref="F138" r:id="rId14" display="https://podminky.urs.cz/item/CS_URS_2025_02/735000912"/>
    <hyperlink ref="F141" r:id="rId15" display="https://podminky.urs.cz/item/CS_URS_2025_02/735151682"/>
    <hyperlink ref="F144" r:id="rId16" display="https://podminky.urs.cz/item/CS_URS_2025_02/735151831"/>
    <hyperlink ref="F147" r:id="rId17" display="https://podminky.urs.cz/item/CS_URS_2025_02/735191901"/>
    <hyperlink ref="F152" r:id="rId18" display="https://podminky.urs.cz/item/CS_URS_2025_02/735191905"/>
    <hyperlink ref="F155" r:id="rId19" display="https://podminky.urs.cz/item/CS_URS_2025_02/735191910"/>
    <hyperlink ref="F160" r:id="rId20" display="https://podminky.urs.cz/item/CS_URS_2025_02/735291800"/>
    <hyperlink ref="F163" r:id="rId21" display="https://podminky.urs.cz/item/CS_URS_2025_02/735494811"/>
    <hyperlink ref="F168" r:id="rId22" display="https://podminky.urs.cz/item/CS_URS_2025_02/998735311"/>
    <hyperlink ref="F172" r:id="rId23" display="https://podminky.urs.cz/item/CS_URS_2025_02/767995102"/>
    <hyperlink ref="F177" r:id="rId24" display="https://podminky.urs.cz/item/CS_URS_2025_02/998767312"/>
    <hyperlink ref="F181" r:id="rId25" display="https://podminky.urs.cz/item/CS_URS_2025_02/HZS22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2.NP objektu dílen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741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ROUND((SUM(BE87:BE260)),  2)</f>
        <v>0</v>
      </c>
      <c r="G33" s="40"/>
      <c r="H33" s="40"/>
      <c r="I33" s="150">
        <v>0.20999999999999999</v>
      </c>
      <c r="J33" s="149">
        <f>ROUND(((SUM(BE87:BE260))*I33),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ROUND((SUM(BF87:BF260)),  2)</f>
        <v>0</v>
      </c>
      <c r="G34" s="40"/>
      <c r="H34" s="40"/>
      <c r="I34" s="150">
        <v>0.12</v>
      </c>
      <c r="J34" s="149">
        <f>ROUND(((SUM(BF87:BF260))*I34),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ROUND((SUM(BG87:BG260)),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ROUND((SUM(BH87:BH260)),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ROUND((SUM(BI87:BI260)),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2.NP objektu dílen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107</v>
      </c>
      <c r="E62" s="170"/>
      <c r="F62" s="170"/>
      <c r="G62" s="170"/>
      <c r="H62" s="170"/>
      <c r="I62" s="170"/>
      <c r="J62" s="171">
        <f>J107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742</v>
      </c>
      <c r="E63" s="176"/>
      <c r="F63" s="176"/>
      <c r="G63" s="176"/>
      <c r="H63" s="176"/>
      <c r="I63" s="176"/>
      <c r="J63" s="177">
        <f>J108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743</v>
      </c>
      <c r="E64" s="176"/>
      <c r="F64" s="176"/>
      <c r="G64" s="176"/>
      <c r="H64" s="176"/>
      <c r="I64" s="176"/>
      <c r="J64" s="177">
        <f>J202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744</v>
      </c>
      <c r="E65" s="170"/>
      <c r="F65" s="170"/>
      <c r="G65" s="170"/>
      <c r="H65" s="170"/>
      <c r="I65" s="170"/>
      <c r="J65" s="171">
        <f>J236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745</v>
      </c>
      <c r="E66" s="176"/>
      <c r="F66" s="176"/>
      <c r="G66" s="176"/>
      <c r="H66" s="176"/>
      <c r="I66" s="176"/>
      <c r="J66" s="177">
        <f>J237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610</v>
      </c>
      <c r="E67" s="170"/>
      <c r="F67" s="170"/>
      <c r="G67" s="170"/>
      <c r="H67" s="170"/>
      <c r="I67" s="170"/>
      <c r="J67" s="171">
        <f>J250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62" t="str">
        <f>E7</f>
        <v>Dopravní podnik Karlovy Vary, Sportovní 656/1 - stavební úpravy kanceláří v 2.NP objektu dílen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04 - Elektroinstalace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Sportovní 656/1, Karlovy Vary</v>
      </c>
      <c r="G81" s="42"/>
      <c r="H81" s="42"/>
      <c r="I81" s="34" t="s">
        <v>23</v>
      </c>
      <c r="J81" s="74" t="str">
        <f>IF(J12="","",J12)</f>
        <v>15. 9. 2025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Dopravní podnik Karlovy Vary, a.s.</v>
      </c>
      <c r="G83" s="42"/>
      <c r="H83" s="42"/>
      <c r="I83" s="34" t="s">
        <v>31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Bc. Martin Frous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114</v>
      </c>
      <c r="D86" s="182" t="s">
        <v>57</v>
      </c>
      <c r="E86" s="182" t="s">
        <v>53</v>
      </c>
      <c r="F86" s="182" t="s">
        <v>54</v>
      </c>
      <c r="G86" s="182" t="s">
        <v>115</v>
      </c>
      <c r="H86" s="182" t="s">
        <v>116</v>
      </c>
      <c r="I86" s="182" t="s">
        <v>117</v>
      </c>
      <c r="J86" s="182" t="s">
        <v>100</v>
      </c>
      <c r="K86" s="183" t="s">
        <v>118</v>
      </c>
      <c r="L86" s="184"/>
      <c r="M86" s="94" t="s">
        <v>19</v>
      </c>
      <c r="N86" s="95" t="s">
        <v>42</v>
      </c>
      <c r="O86" s="95" t="s">
        <v>119</v>
      </c>
      <c r="P86" s="95" t="s">
        <v>120</v>
      </c>
      <c r="Q86" s="95" t="s">
        <v>121</v>
      </c>
      <c r="R86" s="95" t="s">
        <v>122</v>
      </c>
      <c r="S86" s="95" t="s">
        <v>123</v>
      </c>
      <c r="T86" s="96" t="s">
        <v>124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125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P88+P107+P236+P250</f>
        <v>0</v>
      </c>
      <c r="Q87" s="98"/>
      <c r="R87" s="187">
        <f>R88+R107+R236+R250</f>
        <v>0.10022</v>
      </c>
      <c r="S87" s="98"/>
      <c r="T87" s="188">
        <f>T88+T107+T236+T250</f>
        <v>0.2112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101</v>
      </c>
      <c r="BK87" s="189">
        <f>BK88+BK107+BK236+BK250</f>
        <v>0</v>
      </c>
    </row>
    <row r="88" s="12" customFormat="1" ht="25.92" customHeight="1">
      <c r="A88" s="12"/>
      <c r="B88" s="190"/>
      <c r="C88" s="191"/>
      <c r="D88" s="192" t="s">
        <v>71</v>
      </c>
      <c r="E88" s="193" t="s">
        <v>126</v>
      </c>
      <c r="F88" s="193" t="s">
        <v>127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72</v>
      </c>
      <c r="AY88" s="201" t="s">
        <v>128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71</v>
      </c>
      <c r="E89" s="204" t="s">
        <v>232</v>
      </c>
      <c r="F89" s="204" t="s">
        <v>233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SUM(P90:P106)</f>
        <v>0</v>
      </c>
      <c r="Q89" s="198"/>
      <c r="R89" s="199">
        <f>SUM(R90:R106)</f>
        <v>0</v>
      </c>
      <c r="S89" s="198"/>
      <c r="T89" s="200">
        <f>SUM(T90:T106)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80</v>
      </c>
      <c r="AY89" s="201" t="s">
        <v>128</v>
      </c>
      <c r="BK89" s="203">
        <f>SUM(BK90:BK106)</f>
        <v>0</v>
      </c>
    </row>
    <row r="90" s="2" customFormat="1" ht="24.15" customHeight="1">
      <c r="A90" s="40"/>
      <c r="B90" s="41"/>
      <c r="C90" s="206" t="s">
        <v>80</v>
      </c>
      <c r="D90" s="206" t="s">
        <v>131</v>
      </c>
      <c r="E90" s="207" t="s">
        <v>235</v>
      </c>
      <c r="F90" s="208" t="s">
        <v>236</v>
      </c>
      <c r="G90" s="209" t="s">
        <v>237</v>
      </c>
      <c r="H90" s="210">
        <v>0.21099999999999999</v>
      </c>
      <c r="I90" s="211"/>
      <c r="J90" s="212">
        <f>ROUND(I90*H90,2)</f>
        <v>0</v>
      </c>
      <c r="K90" s="208" t="s">
        <v>135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136</v>
      </c>
      <c r="AT90" s="217" t="s">
        <v>131</v>
      </c>
      <c r="AU90" s="217" t="s">
        <v>82</v>
      </c>
      <c r="AY90" s="19" t="s">
        <v>128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136</v>
      </c>
      <c r="BM90" s="217" t="s">
        <v>746</v>
      </c>
    </row>
    <row r="91" s="2" customFormat="1">
      <c r="A91" s="40"/>
      <c r="B91" s="41"/>
      <c r="C91" s="42"/>
      <c r="D91" s="219" t="s">
        <v>138</v>
      </c>
      <c r="E91" s="42"/>
      <c r="F91" s="220" t="s">
        <v>239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138</v>
      </c>
      <c r="AU91" s="19" t="s">
        <v>82</v>
      </c>
    </row>
    <row r="92" s="2" customFormat="1">
      <c r="A92" s="40"/>
      <c r="B92" s="41"/>
      <c r="C92" s="42"/>
      <c r="D92" s="224" t="s">
        <v>140</v>
      </c>
      <c r="E92" s="42"/>
      <c r="F92" s="225" t="s">
        <v>240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140</v>
      </c>
      <c r="AU92" s="19" t="s">
        <v>82</v>
      </c>
    </row>
    <row r="93" s="2" customFormat="1" ht="24.15" customHeight="1">
      <c r="A93" s="40"/>
      <c r="B93" s="41"/>
      <c r="C93" s="206" t="s">
        <v>82</v>
      </c>
      <c r="D93" s="206" t="s">
        <v>131</v>
      </c>
      <c r="E93" s="207" t="s">
        <v>241</v>
      </c>
      <c r="F93" s="208" t="s">
        <v>242</v>
      </c>
      <c r="G93" s="209" t="s">
        <v>237</v>
      </c>
      <c r="H93" s="210">
        <v>0.21099999999999999</v>
      </c>
      <c r="I93" s="211"/>
      <c r="J93" s="212">
        <f>ROUND(I93*H93,2)</f>
        <v>0</v>
      </c>
      <c r="K93" s="208" t="s">
        <v>135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82</v>
      </c>
      <c r="AY93" s="19" t="s">
        <v>128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136</v>
      </c>
      <c r="BM93" s="217" t="s">
        <v>747</v>
      </c>
    </row>
    <row r="94" s="2" customFormat="1">
      <c r="A94" s="40"/>
      <c r="B94" s="41"/>
      <c r="C94" s="42"/>
      <c r="D94" s="219" t="s">
        <v>138</v>
      </c>
      <c r="E94" s="42"/>
      <c r="F94" s="220" t="s">
        <v>244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82</v>
      </c>
    </row>
    <row r="95" s="2" customFormat="1">
      <c r="A95" s="40"/>
      <c r="B95" s="41"/>
      <c r="C95" s="42"/>
      <c r="D95" s="224" t="s">
        <v>140</v>
      </c>
      <c r="E95" s="42"/>
      <c r="F95" s="225" t="s">
        <v>245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82</v>
      </c>
    </row>
    <row r="96" s="2" customFormat="1" ht="24.15" customHeight="1">
      <c r="A96" s="40"/>
      <c r="B96" s="41"/>
      <c r="C96" s="206" t="s">
        <v>152</v>
      </c>
      <c r="D96" s="206" t="s">
        <v>131</v>
      </c>
      <c r="E96" s="207" t="s">
        <v>247</v>
      </c>
      <c r="F96" s="208" t="s">
        <v>248</v>
      </c>
      <c r="G96" s="209" t="s">
        <v>237</v>
      </c>
      <c r="H96" s="210">
        <v>6.1189999999999998</v>
      </c>
      <c r="I96" s="211"/>
      <c r="J96" s="212">
        <f>ROUND(I96*H96,2)</f>
        <v>0</v>
      </c>
      <c r="K96" s="208" t="s">
        <v>135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82</v>
      </c>
      <c r="AY96" s="19" t="s">
        <v>128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136</v>
      </c>
      <c r="BM96" s="217" t="s">
        <v>748</v>
      </c>
    </row>
    <row r="97" s="2" customFormat="1">
      <c r="A97" s="40"/>
      <c r="B97" s="41"/>
      <c r="C97" s="42"/>
      <c r="D97" s="219" t="s">
        <v>138</v>
      </c>
      <c r="E97" s="42"/>
      <c r="F97" s="220" t="s">
        <v>250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82</v>
      </c>
    </row>
    <row r="98" s="2" customFormat="1">
      <c r="A98" s="40"/>
      <c r="B98" s="41"/>
      <c r="C98" s="42"/>
      <c r="D98" s="224" t="s">
        <v>140</v>
      </c>
      <c r="E98" s="42"/>
      <c r="F98" s="225" t="s">
        <v>251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140</v>
      </c>
      <c r="AU98" s="19" t="s">
        <v>82</v>
      </c>
    </row>
    <row r="99" s="14" customFormat="1">
      <c r="A99" s="14"/>
      <c r="B99" s="236"/>
      <c r="C99" s="237"/>
      <c r="D99" s="219" t="s">
        <v>142</v>
      </c>
      <c r="E99" s="238" t="s">
        <v>19</v>
      </c>
      <c r="F99" s="239" t="s">
        <v>749</v>
      </c>
      <c r="G99" s="237"/>
      <c r="H99" s="240">
        <v>6.1189999999999998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142</v>
      </c>
      <c r="AU99" s="246" t="s">
        <v>82</v>
      </c>
      <c r="AV99" s="14" t="s">
        <v>82</v>
      </c>
      <c r="AW99" s="14" t="s">
        <v>33</v>
      </c>
      <c r="AX99" s="14" t="s">
        <v>80</v>
      </c>
      <c r="AY99" s="246" t="s">
        <v>128</v>
      </c>
    </row>
    <row r="100" s="2" customFormat="1" ht="24.15" customHeight="1">
      <c r="A100" s="40"/>
      <c r="B100" s="41"/>
      <c r="C100" s="206" t="s">
        <v>136</v>
      </c>
      <c r="D100" s="206" t="s">
        <v>131</v>
      </c>
      <c r="E100" s="207" t="s">
        <v>254</v>
      </c>
      <c r="F100" s="208" t="s">
        <v>255</v>
      </c>
      <c r="G100" s="209" t="s">
        <v>237</v>
      </c>
      <c r="H100" s="210">
        <v>0.21099999999999999</v>
      </c>
      <c r="I100" s="211"/>
      <c r="J100" s="212">
        <f>ROUND(I100*H100,2)</f>
        <v>0</v>
      </c>
      <c r="K100" s="208" t="s">
        <v>135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136</v>
      </c>
      <c r="AT100" s="217" t="s">
        <v>131</v>
      </c>
      <c r="AU100" s="217" t="s">
        <v>82</v>
      </c>
      <c r="AY100" s="19" t="s">
        <v>128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136</v>
      </c>
      <c r="BM100" s="217" t="s">
        <v>750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257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82</v>
      </c>
    </row>
    <row r="102" s="2" customFormat="1">
      <c r="A102" s="40"/>
      <c r="B102" s="41"/>
      <c r="C102" s="42"/>
      <c r="D102" s="224" t="s">
        <v>140</v>
      </c>
      <c r="E102" s="42"/>
      <c r="F102" s="225" t="s">
        <v>258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140</v>
      </c>
      <c r="AU102" s="19" t="s">
        <v>82</v>
      </c>
    </row>
    <row r="103" s="2" customFormat="1" ht="24.15" customHeight="1">
      <c r="A103" s="40"/>
      <c r="B103" s="41"/>
      <c r="C103" s="206" t="s">
        <v>164</v>
      </c>
      <c r="D103" s="206" t="s">
        <v>131</v>
      </c>
      <c r="E103" s="207" t="s">
        <v>260</v>
      </c>
      <c r="F103" s="208" t="s">
        <v>261</v>
      </c>
      <c r="G103" s="209" t="s">
        <v>237</v>
      </c>
      <c r="H103" s="210">
        <v>0.21099999999999999</v>
      </c>
      <c r="I103" s="211"/>
      <c r="J103" s="212">
        <f>ROUND(I103*H103,2)</f>
        <v>0</v>
      </c>
      <c r="K103" s="208" t="s">
        <v>135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136</v>
      </c>
      <c r="AT103" s="217" t="s">
        <v>131</v>
      </c>
      <c r="AU103" s="217" t="s">
        <v>82</v>
      </c>
      <c r="AY103" s="19" t="s">
        <v>128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136</v>
      </c>
      <c r="BM103" s="217" t="s">
        <v>751</v>
      </c>
    </row>
    <row r="104" s="2" customFormat="1">
      <c r="A104" s="40"/>
      <c r="B104" s="41"/>
      <c r="C104" s="42"/>
      <c r="D104" s="219" t="s">
        <v>138</v>
      </c>
      <c r="E104" s="42"/>
      <c r="F104" s="220" t="s">
        <v>263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138</v>
      </c>
      <c r="AU104" s="19" t="s">
        <v>82</v>
      </c>
    </row>
    <row r="105" s="2" customFormat="1">
      <c r="A105" s="40"/>
      <c r="B105" s="41"/>
      <c r="C105" s="42"/>
      <c r="D105" s="224" t="s">
        <v>140</v>
      </c>
      <c r="E105" s="42"/>
      <c r="F105" s="225" t="s">
        <v>264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82</v>
      </c>
    </row>
    <row r="106" s="14" customFormat="1">
      <c r="A106" s="14"/>
      <c r="B106" s="236"/>
      <c r="C106" s="237"/>
      <c r="D106" s="219" t="s">
        <v>142</v>
      </c>
      <c r="E106" s="238" t="s">
        <v>19</v>
      </c>
      <c r="F106" s="239" t="s">
        <v>752</v>
      </c>
      <c r="G106" s="237"/>
      <c r="H106" s="240">
        <v>0.21099999999999999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142</v>
      </c>
      <c r="AU106" s="246" t="s">
        <v>82</v>
      </c>
      <c r="AV106" s="14" t="s">
        <v>82</v>
      </c>
      <c r="AW106" s="14" t="s">
        <v>33</v>
      </c>
      <c r="AX106" s="14" t="s">
        <v>80</v>
      </c>
      <c r="AY106" s="246" t="s">
        <v>128</v>
      </c>
    </row>
    <row r="107" s="12" customFormat="1" ht="25.92" customHeight="1">
      <c r="A107" s="12"/>
      <c r="B107" s="190"/>
      <c r="C107" s="191"/>
      <c r="D107" s="192" t="s">
        <v>71</v>
      </c>
      <c r="E107" s="193" t="s">
        <v>273</v>
      </c>
      <c r="F107" s="193" t="s">
        <v>274</v>
      </c>
      <c r="G107" s="191"/>
      <c r="H107" s="191"/>
      <c r="I107" s="194"/>
      <c r="J107" s="195">
        <f>BK107</f>
        <v>0</v>
      </c>
      <c r="K107" s="191"/>
      <c r="L107" s="196"/>
      <c r="M107" s="197"/>
      <c r="N107" s="198"/>
      <c r="O107" s="198"/>
      <c r="P107" s="199">
        <f>P108+P202</f>
        <v>0</v>
      </c>
      <c r="Q107" s="198"/>
      <c r="R107" s="199">
        <f>R108+R202</f>
        <v>0.081419999999999992</v>
      </c>
      <c r="S107" s="198"/>
      <c r="T107" s="200">
        <f>T108+T202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82</v>
      </c>
      <c r="AT107" s="202" t="s">
        <v>71</v>
      </c>
      <c r="AU107" s="202" t="s">
        <v>72</v>
      </c>
      <c r="AY107" s="201" t="s">
        <v>128</v>
      </c>
      <c r="BK107" s="203">
        <f>BK108+BK202</f>
        <v>0</v>
      </c>
    </row>
    <row r="108" s="12" customFormat="1" ht="22.8" customHeight="1">
      <c r="A108" s="12"/>
      <c r="B108" s="190"/>
      <c r="C108" s="191"/>
      <c r="D108" s="192" t="s">
        <v>71</v>
      </c>
      <c r="E108" s="204" t="s">
        <v>753</v>
      </c>
      <c r="F108" s="204" t="s">
        <v>754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SUM(P109:P201)</f>
        <v>0</v>
      </c>
      <c r="Q108" s="198"/>
      <c r="R108" s="199">
        <f>SUM(R109:R201)</f>
        <v>0.074139999999999998</v>
      </c>
      <c r="S108" s="198"/>
      <c r="T108" s="200">
        <f>SUM(T109:T201)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82</v>
      </c>
      <c r="AT108" s="202" t="s">
        <v>71</v>
      </c>
      <c r="AU108" s="202" t="s">
        <v>80</v>
      </c>
      <c r="AY108" s="201" t="s">
        <v>128</v>
      </c>
      <c r="BK108" s="203">
        <f>SUM(BK109:BK201)</f>
        <v>0</v>
      </c>
    </row>
    <row r="109" s="2" customFormat="1" ht="24.15" customHeight="1">
      <c r="A109" s="40"/>
      <c r="B109" s="41"/>
      <c r="C109" s="206" t="s">
        <v>129</v>
      </c>
      <c r="D109" s="206" t="s">
        <v>131</v>
      </c>
      <c r="E109" s="207" t="s">
        <v>755</v>
      </c>
      <c r="F109" s="208" t="s">
        <v>756</v>
      </c>
      <c r="G109" s="209" t="s">
        <v>184</v>
      </c>
      <c r="H109" s="210">
        <v>10</v>
      </c>
      <c r="I109" s="211"/>
      <c r="J109" s="212">
        <f>ROUND(I109*H109,2)</f>
        <v>0</v>
      </c>
      <c r="K109" s="208" t="s">
        <v>135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226</v>
      </c>
      <c r="AT109" s="217" t="s">
        <v>131</v>
      </c>
      <c r="AU109" s="217" t="s">
        <v>82</v>
      </c>
      <c r="AY109" s="19" t="s">
        <v>128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226</v>
      </c>
      <c r="BM109" s="217" t="s">
        <v>757</v>
      </c>
    </row>
    <row r="110" s="2" customFormat="1">
      <c r="A110" s="40"/>
      <c r="B110" s="41"/>
      <c r="C110" s="42"/>
      <c r="D110" s="219" t="s">
        <v>138</v>
      </c>
      <c r="E110" s="42"/>
      <c r="F110" s="220" t="s">
        <v>758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138</v>
      </c>
      <c r="AU110" s="19" t="s">
        <v>82</v>
      </c>
    </row>
    <row r="111" s="2" customFormat="1">
      <c r="A111" s="40"/>
      <c r="B111" s="41"/>
      <c r="C111" s="42"/>
      <c r="D111" s="224" t="s">
        <v>140</v>
      </c>
      <c r="E111" s="42"/>
      <c r="F111" s="225" t="s">
        <v>759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140</v>
      </c>
      <c r="AU111" s="19" t="s">
        <v>82</v>
      </c>
    </row>
    <row r="112" s="2" customFormat="1" ht="21.75" customHeight="1">
      <c r="A112" s="40"/>
      <c r="B112" s="41"/>
      <c r="C112" s="258" t="s">
        <v>175</v>
      </c>
      <c r="D112" s="258" t="s">
        <v>339</v>
      </c>
      <c r="E112" s="259" t="s">
        <v>760</v>
      </c>
      <c r="F112" s="260" t="s">
        <v>761</v>
      </c>
      <c r="G112" s="261" t="s">
        <v>184</v>
      </c>
      <c r="H112" s="262">
        <v>11</v>
      </c>
      <c r="I112" s="263"/>
      <c r="J112" s="264">
        <f>ROUND(I112*H112,2)</f>
        <v>0</v>
      </c>
      <c r="K112" s="260" t="s">
        <v>135</v>
      </c>
      <c r="L112" s="265"/>
      <c r="M112" s="266" t="s">
        <v>19</v>
      </c>
      <c r="N112" s="267" t="s">
        <v>43</v>
      </c>
      <c r="O112" s="86"/>
      <c r="P112" s="215">
        <f>O112*H112</f>
        <v>0</v>
      </c>
      <c r="Q112" s="215">
        <v>0.00020000000000000001</v>
      </c>
      <c r="R112" s="215">
        <f>Q112*H112</f>
        <v>0.0022000000000000001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342</v>
      </c>
      <c r="AT112" s="217" t="s">
        <v>339</v>
      </c>
      <c r="AU112" s="217" t="s">
        <v>82</v>
      </c>
      <c r="AY112" s="19" t="s">
        <v>128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226</v>
      </c>
      <c r="BM112" s="217" t="s">
        <v>762</v>
      </c>
    </row>
    <row r="113" s="2" customFormat="1">
      <c r="A113" s="40"/>
      <c r="B113" s="41"/>
      <c r="C113" s="42"/>
      <c r="D113" s="219" t="s">
        <v>138</v>
      </c>
      <c r="E113" s="42"/>
      <c r="F113" s="220" t="s">
        <v>761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138</v>
      </c>
      <c r="AU113" s="19" t="s">
        <v>82</v>
      </c>
    </row>
    <row r="114" s="14" customFormat="1">
      <c r="A114" s="14"/>
      <c r="B114" s="236"/>
      <c r="C114" s="237"/>
      <c r="D114" s="219" t="s">
        <v>142</v>
      </c>
      <c r="E114" s="238" t="s">
        <v>19</v>
      </c>
      <c r="F114" s="239" t="s">
        <v>199</v>
      </c>
      <c r="G114" s="237"/>
      <c r="H114" s="240">
        <v>10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142</v>
      </c>
      <c r="AU114" s="246" t="s">
        <v>82</v>
      </c>
      <c r="AV114" s="14" t="s">
        <v>82</v>
      </c>
      <c r="AW114" s="14" t="s">
        <v>33</v>
      </c>
      <c r="AX114" s="14" t="s">
        <v>80</v>
      </c>
      <c r="AY114" s="246" t="s">
        <v>128</v>
      </c>
    </row>
    <row r="115" s="14" customFormat="1">
      <c r="A115" s="14"/>
      <c r="B115" s="236"/>
      <c r="C115" s="237"/>
      <c r="D115" s="219" t="s">
        <v>142</v>
      </c>
      <c r="E115" s="237"/>
      <c r="F115" s="239" t="s">
        <v>763</v>
      </c>
      <c r="G115" s="237"/>
      <c r="H115" s="240">
        <v>11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142</v>
      </c>
      <c r="AU115" s="246" t="s">
        <v>82</v>
      </c>
      <c r="AV115" s="14" t="s">
        <v>82</v>
      </c>
      <c r="AW115" s="14" t="s">
        <v>4</v>
      </c>
      <c r="AX115" s="14" t="s">
        <v>80</v>
      </c>
      <c r="AY115" s="246" t="s">
        <v>128</v>
      </c>
    </row>
    <row r="116" s="2" customFormat="1" ht="21.75" customHeight="1">
      <c r="A116" s="40"/>
      <c r="B116" s="41"/>
      <c r="C116" s="206" t="s">
        <v>181</v>
      </c>
      <c r="D116" s="206" t="s">
        <v>131</v>
      </c>
      <c r="E116" s="207" t="s">
        <v>764</v>
      </c>
      <c r="F116" s="208" t="s">
        <v>765</v>
      </c>
      <c r="G116" s="209" t="s">
        <v>552</v>
      </c>
      <c r="H116" s="210">
        <v>16</v>
      </c>
      <c r="I116" s="211"/>
      <c r="J116" s="212">
        <f>ROUND(I116*H116,2)</f>
        <v>0</v>
      </c>
      <c r="K116" s="208" t="s">
        <v>135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226</v>
      </c>
      <c r="AT116" s="217" t="s">
        <v>131</v>
      </c>
      <c r="AU116" s="217" t="s">
        <v>82</v>
      </c>
      <c r="AY116" s="19" t="s">
        <v>128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226</v>
      </c>
      <c r="BM116" s="217" t="s">
        <v>766</v>
      </c>
    </row>
    <row r="117" s="2" customFormat="1">
      <c r="A117" s="40"/>
      <c r="B117" s="41"/>
      <c r="C117" s="42"/>
      <c r="D117" s="219" t="s">
        <v>138</v>
      </c>
      <c r="E117" s="42"/>
      <c r="F117" s="220" t="s">
        <v>767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138</v>
      </c>
      <c r="AU117" s="19" t="s">
        <v>82</v>
      </c>
    </row>
    <row r="118" s="2" customFormat="1">
      <c r="A118" s="40"/>
      <c r="B118" s="41"/>
      <c r="C118" s="42"/>
      <c r="D118" s="224" t="s">
        <v>140</v>
      </c>
      <c r="E118" s="42"/>
      <c r="F118" s="225" t="s">
        <v>768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140</v>
      </c>
      <c r="AU118" s="19" t="s">
        <v>82</v>
      </c>
    </row>
    <row r="119" s="14" customFormat="1">
      <c r="A119" s="14"/>
      <c r="B119" s="236"/>
      <c r="C119" s="237"/>
      <c r="D119" s="219" t="s">
        <v>142</v>
      </c>
      <c r="E119" s="238" t="s">
        <v>19</v>
      </c>
      <c r="F119" s="239" t="s">
        <v>769</v>
      </c>
      <c r="G119" s="237"/>
      <c r="H119" s="240">
        <v>16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142</v>
      </c>
      <c r="AU119" s="246" t="s">
        <v>82</v>
      </c>
      <c r="AV119" s="14" t="s">
        <v>82</v>
      </c>
      <c r="AW119" s="14" t="s">
        <v>33</v>
      </c>
      <c r="AX119" s="14" t="s">
        <v>72</v>
      </c>
      <c r="AY119" s="246" t="s">
        <v>128</v>
      </c>
    </row>
    <row r="120" s="15" customFormat="1">
      <c r="A120" s="15"/>
      <c r="B120" s="247"/>
      <c r="C120" s="248"/>
      <c r="D120" s="219" t="s">
        <v>142</v>
      </c>
      <c r="E120" s="249" t="s">
        <v>19</v>
      </c>
      <c r="F120" s="250" t="s">
        <v>146</v>
      </c>
      <c r="G120" s="248"/>
      <c r="H120" s="251">
        <v>16</v>
      </c>
      <c r="I120" s="252"/>
      <c r="J120" s="248"/>
      <c r="K120" s="248"/>
      <c r="L120" s="253"/>
      <c r="M120" s="254"/>
      <c r="N120" s="255"/>
      <c r="O120" s="255"/>
      <c r="P120" s="255"/>
      <c r="Q120" s="255"/>
      <c r="R120" s="255"/>
      <c r="S120" s="255"/>
      <c r="T120" s="25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7" t="s">
        <v>142</v>
      </c>
      <c r="AU120" s="257" t="s">
        <v>82</v>
      </c>
      <c r="AV120" s="15" t="s">
        <v>136</v>
      </c>
      <c r="AW120" s="15" t="s">
        <v>33</v>
      </c>
      <c r="AX120" s="15" t="s">
        <v>80</v>
      </c>
      <c r="AY120" s="257" t="s">
        <v>128</v>
      </c>
    </row>
    <row r="121" s="2" customFormat="1" ht="24.15" customHeight="1">
      <c r="A121" s="40"/>
      <c r="B121" s="41"/>
      <c r="C121" s="258" t="s">
        <v>189</v>
      </c>
      <c r="D121" s="258" t="s">
        <v>339</v>
      </c>
      <c r="E121" s="259" t="s">
        <v>770</v>
      </c>
      <c r="F121" s="260" t="s">
        <v>771</v>
      </c>
      <c r="G121" s="261" t="s">
        <v>552</v>
      </c>
      <c r="H121" s="262">
        <v>16</v>
      </c>
      <c r="I121" s="263"/>
      <c r="J121" s="264">
        <f>ROUND(I121*H121,2)</f>
        <v>0</v>
      </c>
      <c r="K121" s="260" t="s">
        <v>135</v>
      </c>
      <c r="L121" s="265"/>
      <c r="M121" s="266" t="s">
        <v>19</v>
      </c>
      <c r="N121" s="267" t="s">
        <v>43</v>
      </c>
      <c r="O121" s="86"/>
      <c r="P121" s="215">
        <f>O121*H121</f>
        <v>0</v>
      </c>
      <c r="Q121" s="215">
        <v>5.0000000000000002E-05</v>
      </c>
      <c r="R121" s="215">
        <f>Q121*H121</f>
        <v>0.00080000000000000004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342</v>
      </c>
      <c r="AT121" s="217" t="s">
        <v>339</v>
      </c>
      <c r="AU121" s="217" t="s">
        <v>82</v>
      </c>
      <c r="AY121" s="19" t="s">
        <v>128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226</v>
      </c>
      <c r="BM121" s="217" t="s">
        <v>772</v>
      </c>
    </row>
    <row r="122" s="2" customFormat="1">
      <c r="A122" s="40"/>
      <c r="B122" s="41"/>
      <c r="C122" s="42"/>
      <c r="D122" s="219" t="s">
        <v>138</v>
      </c>
      <c r="E122" s="42"/>
      <c r="F122" s="220" t="s">
        <v>771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138</v>
      </c>
      <c r="AU122" s="19" t="s">
        <v>82</v>
      </c>
    </row>
    <row r="123" s="14" customFormat="1">
      <c r="A123" s="14"/>
      <c r="B123" s="236"/>
      <c r="C123" s="237"/>
      <c r="D123" s="219" t="s">
        <v>142</v>
      </c>
      <c r="E123" s="238" t="s">
        <v>19</v>
      </c>
      <c r="F123" s="239" t="s">
        <v>773</v>
      </c>
      <c r="G123" s="237"/>
      <c r="H123" s="240">
        <v>16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142</v>
      </c>
      <c r="AU123" s="246" t="s">
        <v>82</v>
      </c>
      <c r="AV123" s="14" t="s">
        <v>82</v>
      </c>
      <c r="AW123" s="14" t="s">
        <v>33</v>
      </c>
      <c r="AX123" s="14" t="s">
        <v>72</v>
      </c>
      <c r="AY123" s="246" t="s">
        <v>128</v>
      </c>
    </row>
    <row r="124" s="15" customFormat="1">
      <c r="A124" s="15"/>
      <c r="B124" s="247"/>
      <c r="C124" s="248"/>
      <c r="D124" s="219" t="s">
        <v>142</v>
      </c>
      <c r="E124" s="249" t="s">
        <v>19</v>
      </c>
      <c r="F124" s="250" t="s">
        <v>146</v>
      </c>
      <c r="G124" s="248"/>
      <c r="H124" s="251">
        <v>16</v>
      </c>
      <c r="I124" s="252"/>
      <c r="J124" s="248"/>
      <c r="K124" s="248"/>
      <c r="L124" s="253"/>
      <c r="M124" s="254"/>
      <c r="N124" s="255"/>
      <c r="O124" s="255"/>
      <c r="P124" s="255"/>
      <c r="Q124" s="255"/>
      <c r="R124" s="255"/>
      <c r="S124" s="255"/>
      <c r="T124" s="25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7" t="s">
        <v>142</v>
      </c>
      <c r="AU124" s="257" t="s">
        <v>82</v>
      </c>
      <c r="AV124" s="15" t="s">
        <v>136</v>
      </c>
      <c r="AW124" s="15" t="s">
        <v>33</v>
      </c>
      <c r="AX124" s="15" t="s">
        <v>80</v>
      </c>
      <c r="AY124" s="257" t="s">
        <v>128</v>
      </c>
    </row>
    <row r="125" s="2" customFormat="1" ht="33" customHeight="1">
      <c r="A125" s="40"/>
      <c r="B125" s="41"/>
      <c r="C125" s="206" t="s">
        <v>199</v>
      </c>
      <c r="D125" s="206" t="s">
        <v>131</v>
      </c>
      <c r="E125" s="207" t="s">
        <v>774</v>
      </c>
      <c r="F125" s="208" t="s">
        <v>775</v>
      </c>
      <c r="G125" s="209" t="s">
        <v>184</v>
      </c>
      <c r="H125" s="210">
        <v>100</v>
      </c>
      <c r="I125" s="211"/>
      <c r="J125" s="212">
        <f>ROUND(I125*H125,2)</f>
        <v>0</v>
      </c>
      <c r="K125" s="208" t="s">
        <v>135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226</v>
      </c>
      <c r="AT125" s="217" t="s">
        <v>131</v>
      </c>
      <c r="AU125" s="217" t="s">
        <v>82</v>
      </c>
      <c r="AY125" s="19" t="s">
        <v>128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226</v>
      </c>
      <c r="BM125" s="217" t="s">
        <v>776</v>
      </c>
    </row>
    <row r="126" s="2" customFormat="1">
      <c r="A126" s="40"/>
      <c r="B126" s="41"/>
      <c r="C126" s="42"/>
      <c r="D126" s="219" t="s">
        <v>138</v>
      </c>
      <c r="E126" s="42"/>
      <c r="F126" s="220" t="s">
        <v>777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138</v>
      </c>
      <c r="AU126" s="19" t="s">
        <v>82</v>
      </c>
    </row>
    <row r="127" s="2" customFormat="1">
      <c r="A127" s="40"/>
      <c r="B127" s="41"/>
      <c r="C127" s="42"/>
      <c r="D127" s="224" t="s">
        <v>140</v>
      </c>
      <c r="E127" s="42"/>
      <c r="F127" s="225" t="s">
        <v>778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140</v>
      </c>
      <c r="AU127" s="19" t="s">
        <v>82</v>
      </c>
    </row>
    <row r="128" s="2" customFormat="1" ht="24.15" customHeight="1">
      <c r="A128" s="40"/>
      <c r="B128" s="41"/>
      <c r="C128" s="258" t="s">
        <v>205</v>
      </c>
      <c r="D128" s="258" t="s">
        <v>339</v>
      </c>
      <c r="E128" s="259" t="s">
        <v>779</v>
      </c>
      <c r="F128" s="260" t="s">
        <v>780</v>
      </c>
      <c r="G128" s="261" t="s">
        <v>184</v>
      </c>
      <c r="H128" s="262">
        <v>115</v>
      </c>
      <c r="I128" s="263"/>
      <c r="J128" s="264">
        <f>ROUND(I128*H128,2)</f>
        <v>0</v>
      </c>
      <c r="K128" s="260" t="s">
        <v>135</v>
      </c>
      <c r="L128" s="265"/>
      <c r="M128" s="266" t="s">
        <v>19</v>
      </c>
      <c r="N128" s="267" t="s">
        <v>43</v>
      </c>
      <c r="O128" s="86"/>
      <c r="P128" s="215">
        <f>O128*H128</f>
        <v>0</v>
      </c>
      <c r="Q128" s="215">
        <v>0.00012</v>
      </c>
      <c r="R128" s="215">
        <f>Q128*H128</f>
        <v>0.0138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342</v>
      </c>
      <c r="AT128" s="217" t="s">
        <v>339</v>
      </c>
      <c r="AU128" s="217" t="s">
        <v>82</v>
      </c>
      <c r="AY128" s="19" t="s">
        <v>128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226</v>
      </c>
      <c r="BM128" s="217" t="s">
        <v>781</v>
      </c>
    </row>
    <row r="129" s="2" customFormat="1">
      <c r="A129" s="40"/>
      <c r="B129" s="41"/>
      <c r="C129" s="42"/>
      <c r="D129" s="219" t="s">
        <v>138</v>
      </c>
      <c r="E129" s="42"/>
      <c r="F129" s="220" t="s">
        <v>780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138</v>
      </c>
      <c r="AU129" s="19" t="s">
        <v>82</v>
      </c>
    </row>
    <row r="130" s="14" customFormat="1">
      <c r="A130" s="14"/>
      <c r="B130" s="236"/>
      <c r="C130" s="237"/>
      <c r="D130" s="219" t="s">
        <v>142</v>
      </c>
      <c r="E130" s="238" t="s">
        <v>19</v>
      </c>
      <c r="F130" s="239" t="s">
        <v>782</v>
      </c>
      <c r="G130" s="237"/>
      <c r="H130" s="240">
        <v>100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142</v>
      </c>
      <c r="AU130" s="246" t="s">
        <v>82</v>
      </c>
      <c r="AV130" s="14" t="s">
        <v>82</v>
      </c>
      <c r="AW130" s="14" t="s">
        <v>33</v>
      </c>
      <c r="AX130" s="14" t="s">
        <v>80</v>
      </c>
      <c r="AY130" s="246" t="s">
        <v>128</v>
      </c>
    </row>
    <row r="131" s="14" customFormat="1">
      <c r="A131" s="14"/>
      <c r="B131" s="236"/>
      <c r="C131" s="237"/>
      <c r="D131" s="219" t="s">
        <v>142</v>
      </c>
      <c r="E131" s="237"/>
      <c r="F131" s="239" t="s">
        <v>783</v>
      </c>
      <c r="G131" s="237"/>
      <c r="H131" s="240">
        <v>115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142</v>
      </c>
      <c r="AU131" s="246" t="s">
        <v>82</v>
      </c>
      <c r="AV131" s="14" t="s">
        <v>82</v>
      </c>
      <c r="AW131" s="14" t="s">
        <v>4</v>
      </c>
      <c r="AX131" s="14" t="s">
        <v>80</v>
      </c>
      <c r="AY131" s="246" t="s">
        <v>128</v>
      </c>
    </row>
    <row r="132" s="2" customFormat="1" ht="33" customHeight="1">
      <c r="A132" s="40"/>
      <c r="B132" s="41"/>
      <c r="C132" s="206" t="s">
        <v>8</v>
      </c>
      <c r="D132" s="206" t="s">
        <v>131</v>
      </c>
      <c r="E132" s="207" t="s">
        <v>784</v>
      </c>
      <c r="F132" s="208" t="s">
        <v>785</v>
      </c>
      <c r="G132" s="209" t="s">
        <v>184</v>
      </c>
      <c r="H132" s="210">
        <v>70</v>
      </c>
      <c r="I132" s="211"/>
      <c r="J132" s="212">
        <f>ROUND(I132*H132,2)</f>
        <v>0</v>
      </c>
      <c r="K132" s="208" t="s">
        <v>135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226</v>
      </c>
      <c r="AT132" s="217" t="s">
        <v>131</v>
      </c>
      <c r="AU132" s="217" t="s">
        <v>82</v>
      </c>
      <c r="AY132" s="19" t="s">
        <v>128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226</v>
      </c>
      <c r="BM132" s="217" t="s">
        <v>786</v>
      </c>
    </row>
    <row r="133" s="2" customFormat="1">
      <c r="A133" s="40"/>
      <c r="B133" s="41"/>
      <c r="C133" s="42"/>
      <c r="D133" s="219" t="s">
        <v>138</v>
      </c>
      <c r="E133" s="42"/>
      <c r="F133" s="220" t="s">
        <v>787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138</v>
      </c>
      <c r="AU133" s="19" t="s">
        <v>82</v>
      </c>
    </row>
    <row r="134" s="2" customFormat="1">
      <c r="A134" s="40"/>
      <c r="B134" s="41"/>
      <c r="C134" s="42"/>
      <c r="D134" s="224" t="s">
        <v>140</v>
      </c>
      <c r="E134" s="42"/>
      <c r="F134" s="225" t="s">
        <v>788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140</v>
      </c>
      <c r="AU134" s="19" t="s">
        <v>82</v>
      </c>
    </row>
    <row r="135" s="2" customFormat="1" ht="24.15" customHeight="1">
      <c r="A135" s="40"/>
      <c r="B135" s="41"/>
      <c r="C135" s="258" t="s">
        <v>217</v>
      </c>
      <c r="D135" s="258" t="s">
        <v>339</v>
      </c>
      <c r="E135" s="259" t="s">
        <v>789</v>
      </c>
      <c r="F135" s="260" t="s">
        <v>790</v>
      </c>
      <c r="G135" s="261" t="s">
        <v>184</v>
      </c>
      <c r="H135" s="262">
        <v>80.5</v>
      </c>
      <c r="I135" s="263"/>
      <c r="J135" s="264">
        <f>ROUND(I135*H135,2)</f>
        <v>0</v>
      </c>
      <c r="K135" s="260" t="s">
        <v>135</v>
      </c>
      <c r="L135" s="265"/>
      <c r="M135" s="266" t="s">
        <v>19</v>
      </c>
      <c r="N135" s="267" t="s">
        <v>43</v>
      </c>
      <c r="O135" s="86"/>
      <c r="P135" s="215">
        <f>O135*H135</f>
        <v>0</v>
      </c>
      <c r="Q135" s="215">
        <v>0.00017000000000000001</v>
      </c>
      <c r="R135" s="215">
        <f>Q135*H135</f>
        <v>0.013685000000000001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342</v>
      </c>
      <c r="AT135" s="217" t="s">
        <v>339</v>
      </c>
      <c r="AU135" s="217" t="s">
        <v>82</v>
      </c>
      <c r="AY135" s="19" t="s">
        <v>128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226</v>
      </c>
      <c r="BM135" s="217" t="s">
        <v>791</v>
      </c>
    </row>
    <row r="136" s="2" customFormat="1">
      <c r="A136" s="40"/>
      <c r="B136" s="41"/>
      <c r="C136" s="42"/>
      <c r="D136" s="219" t="s">
        <v>138</v>
      </c>
      <c r="E136" s="42"/>
      <c r="F136" s="220" t="s">
        <v>790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138</v>
      </c>
      <c r="AU136" s="19" t="s">
        <v>82</v>
      </c>
    </row>
    <row r="137" s="14" customFormat="1">
      <c r="A137" s="14"/>
      <c r="B137" s="236"/>
      <c r="C137" s="237"/>
      <c r="D137" s="219" t="s">
        <v>142</v>
      </c>
      <c r="E137" s="238" t="s">
        <v>19</v>
      </c>
      <c r="F137" s="239" t="s">
        <v>792</v>
      </c>
      <c r="G137" s="237"/>
      <c r="H137" s="240">
        <v>70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142</v>
      </c>
      <c r="AU137" s="246" t="s">
        <v>82</v>
      </c>
      <c r="AV137" s="14" t="s">
        <v>82</v>
      </c>
      <c r="AW137" s="14" t="s">
        <v>33</v>
      </c>
      <c r="AX137" s="14" t="s">
        <v>80</v>
      </c>
      <c r="AY137" s="246" t="s">
        <v>128</v>
      </c>
    </row>
    <row r="138" s="14" customFormat="1">
      <c r="A138" s="14"/>
      <c r="B138" s="236"/>
      <c r="C138" s="237"/>
      <c r="D138" s="219" t="s">
        <v>142</v>
      </c>
      <c r="E138" s="237"/>
      <c r="F138" s="239" t="s">
        <v>793</v>
      </c>
      <c r="G138" s="237"/>
      <c r="H138" s="240">
        <v>80.5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142</v>
      </c>
      <c r="AU138" s="246" t="s">
        <v>82</v>
      </c>
      <c r="AV138" s="14" t="s">
        <v>82</v>
      </c>
      <c r="AW138" s="14" t="s">
        <v>4</v>
      </c>
      <c r="AX138" s="14" t="s">
        <v>80</v>
      </c>
      <c r="AY138" s="246" t="s">
        <v>128</v>
      </c>
    </row>
    <row r="139" s="2" customFormat="1" ht="24.15" customHeight="1">
      <c r="A139" s="40"/>
      <c r="B139" s="41"/>
      <c r="C139" s="206" t="s">
        <v>223</v>
      </c>
      <c r="D139" s="206" t="s">
        <v>131</v>
      </c>
      <c r="E139" s="207" t="s">
        <v>794</v>
      </c>
      <c r="F139" s="208" t="s">
        <v>795</v>
      </c>
      <c r="G139" s="209" t="s">
        <v>184</v>
      </c>
      <c r="H139" s="210">
        <v>20</v>
      </c>
      <c r="I139" s="211"/>
      <c r="J139" s="212">
        <f>ROUND(I139*H139,2)</f>
        <v>0</v>
      </c>
      <c r="K139" s="208" t="s">
        <v>135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226</v>
      </c>
      <c r="AT139" s="217" t="s">
        <v>131</v>
      </c>
      <c r="AU139" s="217" t="s">
        <v>82</v>
      </c>
      <c r="AY139" s="19" t="s">
        <v>128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226</v>
      </c>
      <c r="BM139" s="217" t="s">
        <v>796</v>
      </c>
    </row>
    <row r="140" s="2" customFormat="1">
      <c r="A140" s="40"/>
      <c r="B140" s="41"/>
      <c r="C140" s="42"/>
      <c r="D140" s="219" t="s">
        <v>138</v>
      </c>
      <c r="E140" s="42"/>
      <c r="F140" s="220" t="s">
        <v>797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138</v>
      </c>
      <c r="AU140" s="19" t="s">
        <v>82</v>
      </c>
    </row>
    <row r="141" s="2" customFormat="1">
      <c r="A141" s="40"/>
      <c r="B141" s="41"/>
      <c r="C141" s="42"/>
      <c r="D141" s="224" t="s">
        <v>140</v>
      </c>
      <c r="E141" s="42"/>
      <c r="F141" s="225" t="s">
        <v>798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140</v>
      </c>
      <c r="AU141" s="19" t="s">
        <v>82</v>
      </c>
    </row>
    <row r="142" s="2" customFormat="1" ht="24.15" customHeight="1">
      <c r="A142" s="40"/>
      <c r="B142" s="41"/>
      <c r="C142" s="258" t="s">
        <v>234</v>
      </c>
      <c r="D142" s="258" t="s">
        <v>339</v>
      </c>
      <c r="E142" s="259" t="s">
        <v>779</v>
      </c>
      <c r="F142" s="260" t="s">
        <v>780</v>
      </c>
      <c r="G142" s="261" t="s">
        <v>184</v>
      </c>
      <c r="H142" s="262">
        <v>11.5</v>
      </c>
      <c r="I142" s="263"/>
      <c r="J142" s="264">
        <f>ROUND(I142*H142,2)</f>
        <v>0</v>
      </c>
      <c r="K142" s="260" t="s">
        <v>135</v>
      </c>
      <c r="L142" s="265"/>
      <c r="M142" s="266" t="s">
        <v>19</v>
      </c>
      <c r="N142" s="267" t="s">
        <v>43</v>
      </c>
      <c r="O142" s="86"/>
      <c r="P142" s="215">
        <f>O142*H142</f>
        <v>0</v>
      </c>
      <c r="Q142" s="215">
        <v>0.00012</v>
      </c>
      <c r="R142" s="215">
        <f>Q142*H142</f>
        <v>0.0013799999999999999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342</v>
      </c>
      <c r="AT142" s="217" t="s">
        <v>339</v>
      </c>
      <c r="AU142" s="217" t="s">
        <v>82</v>
      </c>
      <c r="AY142" s="19" t="s">
        <v>128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226</v>
      </c>
      <c r="BM142" s="217" t="s">
        <v>799</v>
      </c>
    </row>
    <row r="143" s="2" customFormat="1">
      <c r="A143" s="40"/>
      <c r="B143" s="41"/>
      <c r="C143" s="42"/>
      <c r="D143" s="219" t="s">
        <v>138</v>
      </c>
      <c r="E143" s="42"/>
      <c r="F143" s="220" t="s">
        <v>780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82</v>
      </c>
    </row>
    <row r="144" s="14" customFormat="1">
      <c r="A144" s="14"/>
      <c r="B144" s="236"/>
      <c r="C144" s="237"/>
      <c r="D144" s="219" t="s">
        <v>142</v>
      </c>
      <c r="E144" s="238" t="s">
        <v>19</v>
      </c>
      <c r="F144" s="239" t="s">
        <v>199</v>
      </c>
      <c r="G144" s="237"/>
      <c r="H144" s="240">
        <v>10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142</v>
      </c>
      <c r="AU144" s="246" t="s">
        <v>82</v>
      </c>
      <c r="AV144" s="14" t="s">
        <v>82</v>
      </c>
      <c r="AW144" s="14" t="s">
        <v>33</v>
      </c>
      <c r="AX144" s="14" t="s">
        <v>80</v>
      </c>
      <c r="AY144" s="246" t="s">
        <v>128</v>
      </c>
    </row>
    <row r="145" s="14" customFormat="1">
      <c r="A145" s="14"/>
      <c r="B145" s="236"/>
      <c r="C145" s="237"/>
      <c r="D145" s="219" t="s">
        <v>142</v>
      </c>
      <c r="E145" s="237"/>
      <c r="F145" s="239" t="s">
        <v>800</v>
      </c>
      <c r="G145" s="237"/>
      <c r="H145" s="240">
        <v>11.5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142</v>
      </c>
      <c r="AU145" s="246" t="s">
        <v>82</v>
      </c>
      <c r="AV145" s="14" t="s">
        <v>82</v>
      </c>
      <c r="AW145" s="14" t="s">
        <v>4</v>
      </c>
      <c r="AX145" s="14" t="s">
        <v>80</v>
      </c>
      <c r="AY145" s="246" t="s">
        <v>128</v>
      </c>
    </row>
    <row r="146" s="2" customFormat="1" ht="24.15" customHeight="1">
      <c r="A146" s="40"/>
      <c r="B146" s="41"/>
      <c r="C146" s="258" t="s">
        <v>226</v>
      </c>
      <c r="D146" s="258" t="s">
        <v>339</v>
      </c>
      <c r="E146" s="259" t="s">
        <v>789</v>
      </c>
      <c r="F146" s="260" t="s">
        <v>790</v>
      </c>
      <c r="G146" s="261" t="s">
        <v>184</v>
      </c>
      <c r="H146" s="262">
        <v>11.5</v>
      </c>
      <c r="I146" s="263"/>
      <c r="J146" s="264">
        <f>ROUND(I146*H146,2)</f>
        <v>0</v>
      </c>
      <c r="K146" s="260" t="s">
        <v>135</v>
      </c>
      <c r="L146" s="265"/>
      <c r="M146" s="266" t="s">
        <v>19</v>
      </c>
      <c r="N146" s="267" t="s">
        <v>43</v>
      </c>
      <c r="O146" s="86"/>
      <c r="P146" s="215">
        <f>O146*H146</f>
        <v>0</v>
      </c>
      <c r="Q146" s="215">
        <v>0.00017000000000000001</v>
      </c>
      <c r="R146" s="215">
        <f>Q146*H146</f>
        <v>0.0019550000000000001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342</v>
      </c>
      <c r="AT146" s="217" t="s">
        <v>339</v>
      </c>
      <c r="AU146" s="217" t="s">
        <v>82</v>
      </c>
      <c r="AY146" s="19" t="s">
        <v>128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226</v>
      </c>
      <c r="BM146" s="217" t="s">
        <v>801</v>
      </c>
    </row>
    <row r="147" s="2" customFormat="1">
      <c r="A147" s="40"/>
      <c r="B147" s="41"/>
      <c r="C147" s="42"/>
      <c r="D147" s="219" t="s">
        <v>138</v>
      </c>
      <c r="E147" s="42"/>
      <c r="F147" s="220" t="s">
        <v>790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138</v>
      </c>
      <c r="AU147" s="19" t="s">
        <v>82</v>
      </c>
    </row>
    <row r="148" s="14" customFormat="1">
      <c r="A148" s="14"/>
      <c r="B148" s="236"/>
      <c r="C148" s="237"/>
      <c r="D148" s="219" t="s">
        <v>142</v>
      </c>
      <c r="E148" s="238" t="s">
        <v>19</v>
      </c>
      <c r="F148" s="239" t="s">
        <v>199</v>
      </c>
      <c r="G148" s="237"/>
      <c r="H148" s="240">
        <v>10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142</v>
      </c>
      <c r="AU148" s="246" t="s">
        <v>82</v>
      </c>
      <c r="AV148" s="14" t="s">
        <v>82</v>
      </c>
      <c r="AW148" s="14" t="s">
        <v>33</v>
      </c>
      <c r="AX148" s="14" t="s">
        <v>80</v>
      </c>
      <c r="AY148" s="246" t="s">
        <v>128</v>
      </c>
    </row>
    <row r="149" s="14" customFormat="1">
      <c r="A149" s="14"/>
      <c r="B149" s="236"/>
      <c r="C149" s="237"/>
      <c r="D149" s="219" t="s">
        <v>142</v>
      </c>
      <c r="E149" s="237"/>
      <c r="F149" s="239" t="s">
        <v>800</v>
      </c>
      <c r="G149" s="237"/>
      <c r="H149" s="240">
        <v>11.5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142</v>
      </c>
      <c r="AU149" s="246" t="s">
        <v>82</v>
      </c>
      <c r="AV149" s="14" t="s">
        <v>82</v>
      </c>
      <c r="AW149" s="14" t="s">
        <v>4</v>
      </c>
      <c r="AX149" s="14" t="s">
        <v>80</v>
      </c>
      <c r="AY149" s="246" t="s">
        <v>128</v>
      </c>
    </row>
    <row r="150" s="2" customFormat="1" ht="24.15" customHeight="1">
      <c r="A150" s="40"/>
      <c r="B150" s="41"/>
      <c r="C150" s="206" t="s">
        <v>246</v>
      </c>
      <c r="D150" s="206" t="s">
        <v>131</v>
      </c>
      <c r="E150" s="207" t="s">
        <v>802</v>
      </c>
      <c r="F150" s="208" t="s">
        <v>803</v>
      </c>
      <c r="G150" s="209" t="s">
        <v>184</v>
      </c>
      <c r="H150" s="210">
        <v>80</v>
      </c>
      <c r="I150" s="211"/>
      <c r="J150" s="212">
        <f>ROUND(I150*H150,2)</f>
        <v>0</v>
      </c>
      <c r="K150" s="208" t="s">
        <v>135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226</v>
      </c>
      <c r="AT150" s="217" t="s">
        <v>131</v>
      </c>
      <c r="AU150" s="217" t="s">
        <v>82</v>
      </c>
      <c r="AY150" s="19" t="s">
        <v>128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226</v>
      </c>
      <c r="BM150" s="217" t="s">
        <v>804</v>
      </c>
    </row>
    <row r="151" s="2" customFormat="1">
      <c r="A151" s="40"/>
      <c r="B151" s="41"/>
      <c r="C151" s="42"/>
      <c r="D151" s="219" t="s">
        <v>138</v>
      </c>
      <c r="E151" s="42"/>
      <c r="F151" s="220" t="s">
        <v>805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138</v>
      </c>
      <c r="AU151" s="19" t="s">
        <v>82</v>
      </c>
    </row>
    <row r="152" s="2" customFormat="1">
      <c r="A152" s="40"/>
      <c r="B152" s="41"/>
      <c r="C152" s="42"/>
      <c r="D152" s="224" t="s">
        <v>140</v>
      </c>
      <c r="E152" s="42"/>
      <c r="F152" s="225" t="s">
        <v>806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140</v>
      </c>
      <c r="AU152" s="19" t="s">
        <v>82</v>
      </c>
    </row>
    <row r="153" s="2" customFormat="1" ht="24.15" customHeight="1">
      <c r="A153" s="40"/>
      <c r="B153" s="41"/>
      <c r="C153" s="258" t="s">
        <v>253</v>
      </c>
      <c r="D153" s="258" t="s">
        <v>339</v>
      </c>
      <c r="E153" s="259" t="s">
        <v>779</v>
      </c>
      <c r="F153" s="260" t="s">
        <v>780</v>
      </c>
      <c r="G153" s="261" t="s">
        <v>184</v>
      </c>
      <c r="H153" s="262">
        <v>46</v>
      </c>
      <c r="I153" s="263"/>
      <c r="J153" s="264">
        <f>ROUND(I153*H153,2)</f>
        <v>0</v>
      </c>
      <c r="K153" s="260" t="s">
        <v>135</v>
      </c>
      <c r="L153" s="265"/>
      <c r="M153" s="266" t="s">
        <v>19</v>
      </c>
      <c r="N153" s="267" t="s">
        <v>43</v>
      </c>
      <c r="O153" s="86"/>
      <c r="P153" s="215">
        <f>O153*H153</f>
        <v>0</v>
      </c>
      <c r="Q153" s="215">
        <v>0.00012</v>
      </c>
      <c r="R153" s="215">
        <f>Q153*H153</f>
        <v>0.0055199999999999997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342</v>
      </c>
      <c r="AT153" s="217" t="s">
        <v>339</v>
      </c>
      <c r="AU153" s="217" t="s">
        <v>82</v>
      </c>
      <c r="AY153" s="19" t="s">
        <v>128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226</v>
      </c>
      <c r="BM153" s="217" t="s">
        <v>807</v>
      </c>
    </row>
    <row r="154" s="2" customFormat="1">
      <c r="A154" s="40"/>
      <c r="B154" s="41"/>
      <c r="C154" s="42"/>
      <c r="D154" s="219" t="s">
        <v>138</v>
      </c>
      <c r="E154" s="42"/>
      <c r="F154" s="220" t="s">
        <v>780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138</v>
      </c>
      <c r="AU154" s="19" t="s">
        <v>82</v>
      </c>
    </row>
    <row r="155" s="14" customFormat="1">
      <c r="A155" s="14"/>
      <c r="B155" s="236"/>
      <c r="C155" s="237"/>
      <c r="D155" s="219" t="s">
        <v>142</v>
      </c>
      <c r="E155" s="238" t="s">
        <v>19</v>
      </c>
      <c r="F155" s="239" t="s">
        <v>402</v>
      </c>
      <c r="G155" s="237"/>
      <c r="H155" s="240">
        <v>40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142</v>
      </c>
      <c r="AU155" s="246" t="s">
        <v>82</v>
      </c>
      <c r="AV155" s="14" t="s">
        <v>82</v>
      </c>
      <c r="AW155" s="14" t="s">
        <v>33</v>
      </c>
      <c r="AX155" s="14" t="s">
        <v>80</v>
      </c>
      <c r="AY155" s="246" t="s">
        <v>128</v>
      </c>
    </row>
    <row r="156" s="14" customFormat="1">
      <c r="A156" s="14"/>
      <c r="B156" s="236"/>
      <c r="C156" s="237"/>
      <c r="D156" s="219" t="s">
        <v>142</v>
      </c>
      <c r="E156" s="237"/>
      <c r="F156" s="239" t="s">
        <v>808</v>
      </c>
      <c r="G156" s="237"/>
      <c r="H156" s="240">
        <v>46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142</v>
      </c>
      <c r="AU156" s="246" t="s">
        <v>82</v>
      </c>
      <c r="AV156" s="14" t="s">
        <v>82</v>
      </c>
      <c r="AW156" s="14" t="s">
        <v>4</v>
      </c>
      <c r="AX156" s="14" t="s">
        <v>80</v>
      </c>
      <c r="AY156" s="246" t="s">
        <v>128</v>
      </c>
    </row>
    <row r="157" s="2" customFormat="1" ht="24.15" customHeight="1">
      <c r="A157" s="40"/>
      <c r="B157" s="41"/>
      <c r="C157" s="258" t="s">
        <v>259</v>
      </c>
      <c r="D157" s="258" t="s">
        <v>339</v>
      </c>
      <c r="E157" s="259" t="s">
        <v>789</v>
      </c>
      <c r="F157" s="260" t="s">
        <v>790</v>
      </c>
      <c r="G157" s="261" t="s">
        <v>184</v>
      </c>
      <c r="H157" s="262">
        <v>46</v>
      </c>
      <c r="I157" s="263"/>
      <c r="J157" s="264">
        <f>ROUND(I157*H157,2)</f>
        <v>0</v>
      </c>
      <c r="K157" s="260" t="s">
        <v>135</v>
      </c>
      <c r="L157" s="265"/>
      <c r="M157" s="266" t="s">
        <v>19</v>
      </c>
      <c r="N157" s="267" t="s">
        <v>43</v>
      </c>
      <c r="O157" s="86"/>
      <c r="P157" s="215">
        <f>O157*H157</f>
        <v>0</v>
      </c>
      <c r="Q157" s="215">
        <v>0.00017000000000000001</v>
      </c>
      <c r="R157" s="215">
        <f>Q157*H157</f>
        <v>0.0078200000000000006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342</v>
      </c>
      <c r="AT157" s="217" t="s">
        <v>339</v>
      </c>
      <c r="AU157" s="217" t="s">
        <v>82</v>
      </c>
      <c r="AY157" s="19" t="s">
        <v>128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226</v>
      </c>
      <c r="BM157" s="217" t="s">
        <v>809</v>
      </c>
    </row>
    <row r="158" s="2" customFormat="1">
      <c r="A158" s="40"/>
      <c r="B158" s="41"/>
      <c r="C158" s="42"/>
      <c r="D158" s="219" t="s">
        <v>138</v>
      </c>
      <c r="E158" s="42"/>
      <c r="F158" s="220" t="s">
        <v>790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138</v>
      </c>
      <c r="AU158" s="19" t="s">
        <v>82</v>
      </c>
    </row>
    <row r="159" s="14" customFormat="1">
      <c r="A159" s="14"/>
      <c r="B159" s="236"/>
      <c r="C159" s="237"/>
      <c r="D159" s="219" t="s">
        <v>142</v>
      </c>
      <c r="E159" s="238" t="s">
        <v>19</v>
      </c>
      <c r="F159" s="239" t="s">
        <v>402</v>
      </c>
      <c r="G159" s="237"/>
      <c r="H159" s="240">
        <v>40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142</v>
      </c>
      <c r="AU159" s="246" t="s">
        <v>82</v>
      </c>
      <c r="AV159" s="14" t="s">
        <v>82</v>
      </c>
      <c r="AW159" s="14" t="s">
        <v>33</v>
      </c>
      <c r="AX159" s="14" t="s">
        <v>80</v>
      </c>
      <c r="AY159" s="246" t="s">
        <v>128</v>
      </c>
    </row>
    <row r="160" s="14" customFormat="1">
      <c r="A160" s="14"/>
      <c r="B160" s="236"/>
      <c r="C160" s="237"/>
      <c r="D160" s="219" t="s">
        <v>142</v>
      </c>
      <c r="E160" s="237"/>
      <c r="F160" s="239" t="s">
        <v>808</v>
      </c>
      <c r="G160" s="237"/>
      <c r="H160" s="240">
        <v>46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142</v>
      </c>
      <c r="AU160" s="246" t="s">
        <v>82</v>
      </c>
      <c r="AV160" s="14" t="s">
        <v>82</v>
      </c>
      <c r="AW160" s="14" t="s">
        <v>4</v>
      </c>
      <c r="AX160" s="14" t="s">
        <v>80</v>
      </c>
      <c r="AY160" s="246" t="s">
        <v>128</v>
      </c>
    </row>
    <row r="161" s="2" customFormat="1" ht="24.15" customHeight="1">
      <c r="A161" s="40"/>
      <c r="B161" s="41"/>
      <c r="C161" s="206" t="s">
        <v>267</v>
      </c>
      <c r="D161" s="206" t="s">
        <v>131</v>
      </c>
      <c r="E161" s="207" t="s">
        <v>810</v>
      </c>
      <c r="F161" s="208" t="s">
        <v>811</v>
      </c>
      <c r="G161" s="209" t="s">
        <v>552</v>
      </c>
      <c r="H161" s="210">
        <v>96</v>
      </c>
      <c r="I161" s="211"/>
      <c r="J161" s="212">
        <f>ROUND(I161*H161,2)</f>
        <v>0</v>
      </c>
      <c r="K161" s="208" t="s">
        <v>135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226</v>
      </c>
      <c r="AT161" s="217" t="s">
        <v>131</v>
      </c>
      <c r="AU161" s="217" t="s">
        <v>82</v>
      </c>
      <c r="AY161" s="19" t="s">
        <v>128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226</v>
      </c>
      <c r="BM161" s="217" t="s">
        <v>812</v>
      </c>
    </row>
    <row r="162" s="2" customFormat="1">
      <c r="A162" s="40"/>
      <c r="B162" s="41"/>
      <c r="C162" s="42"/>
      <c r="D162" s="219" t="s">
        <v>138</v>
      </c>
      <c r="E162" s="42"/>
      <c r="F162" s="220" t="s">
        <v>813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138</v>
      </c>
      <c r="AU162" s="19" t="s">
        <v>82</v>
      </c>
    </row>
    <row r="163" s="2" customFormat="1">
      <c r="A163" s="40"/>
      <c r="B163" s="41"/>
      <c r="C163" s="42"/>
      <c r="D163" s="224" t="s">
        <v>140</v>
      </c>
      <c r="E163" s="42"/>
      <c r="F163" s="225" t="s">
        <v>814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140</v>
      </c>
      <c r="AU163" s="19" t="s">
        <v>82</v>
      </c>
    </row>
    <row r="164" s="2" customFormat="1" ht="24.15" customHeight="1">
      <c r="A164" s="40"/>
      <c r="B164" s="41"/>
      <c r="C164" s="206" t="s">
        <v>7</v>
      </c>
      <c r="D164" s="206" t="s">
        <v>131</v>
      </c>
      <c r="E164" s="207" t="s">
        <v>815</v>
      </c>
      <c r="F164" s="208" t="s">
        <v>816</v>
      </c>
      <c r="G164" s="209" t="s">
        <v>552</v>
      </c>
      <c r="H164" s="210">
        <v>3</v>
      </c>
      <c r="I164" s="211"/>
      <c r="J164" s="212">
        <f>ROUND(I164*H164,2)</f>
        <v>0</v>
      </c>
      <c r="K164" s="208" t="s">
        <v>135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226</v>
      </c>
      <c r="AT164" s="217" t="s">
        <v>131</v>
      </c>
      <c r="AU164" s="217" t="s">
        <v>82</v>
      </c>
      <c r="AY164" s="19" t="s">
        <v>128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226</v>
      </c>
      <c r="BM164" s="217" t="s">
        <v>817</v>
      </c>
    </row>
    <row r="165" s="2" customFormat="1">
      <c r="A165" s="40"/>
      <c r="B165" s="41"/>
      <c r="C165" s="42"/>
      <c r="D165" s="219" t="s">
        <v>138</v>
      </c>
      <c r="E165" s="42"/>
      <c r="F165" s="220" t="s">
        <v>818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138</v>
      </c>
      <c r="AU165" s="19" t="s">
        <v>82</v>
      </c>
    </row>
    <row r="166" s="2" customFormat="1">
      <c r="A166" s="40"/>
      <c r="B166" s="41"/>
      <c r="C166" s="42"/>
      <c r="D166" s="224" t="s">
        <v>140</v>
      </c>
      <c r="E166" s="42"/>
      <c r="F166" s="225" t="s">
        <v>819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140</v>
      </c>
      <c r="AU166" s="19" t="s">
        <v>82</v>
      </c>
    </row>
    <row r="167" s="2" customFormat="1" ht="21.75" customHeight="1">
      <c r="A167" s="40"/>
      <c r="B167" s="41"/>
      <c r="C167" s="258" t="s">
        <v>283</v>
      </c>
      <c r="D167" s="258" t="s">
        <v>339</v>
      </c>
      <c r="E167" s="259" t="s">
        <v>820</v>
      </c>
      <c r="F167" s="260" t="s">
        <v>821</v>
      </c>
      <c r="G167" s="261" t="s">
        <v>552</v>
      </c>
      <c r="H167" s="262">
        <v>3</v>
      </c>
      <c r="I167" s="263"/>
      <c r="J167" s="264">
        <f>ROUND(I167*H167,2)</f>
        <v>0</v>
      </c>
      <c r="K167" s="260" t="s">
        <v>135</v>
      </c>
      <c r="L167" s="265"/>
      <c r="M167" s="266" t="s">
        <v>19</v>
      </c>
      <c r="N167" s="267" t="s">
        <v>43</v>
      </c>
      <c r="O167" s="86"/>
      <c r="P167" s="215">
        <f>O167*H167</f>
        <v>0</v>
      </c>
      <c r="Q167" s="215">
        <v>5.0000000000000002E-05</v>
      </c>
      <c r="R167" s="215">
        <f>Q167*H167</f>
        <v>0.00015000000000000001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342</v>
      </c>
      <c r="AT167" s="217" t="s">
        <v>339</v>
      </c>
      <c r="AU167" s="217" t="s">
        <v>82</v>
      </c>
      <c r="AY167" s="19" t="s">
        <v>128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226</v>
      </c>
      <c r="BM167" s="217" t="s">
        <v>822</v>
      </c>
    </row>
    <row r="168" s="2" customFormat="1">
      <c r="A168" s="40"/>
      <c r="B168" s="41"/>
      <c r="C168" s="42"/>
      <c r="D168" s="219" t="s">
        <v>138</v>
      </c>
      <c r="E168" s="42"/>
      <c r="F168" s="220" t="s">
        <v>821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138</v>
      </c>
      <c r="AU168" s="19" t="s">
        <v>82</v>
      </c>
    </row>
    <row r="169" s="2" customFormat="1" ht="16.5" customHeight="1">
      <c r="A169" s="40"/>
      <c r="B169" s="41"/>
      <c r="C169" s="258" t="s">
        <v>289</v>
      </c>
      <c r="D169" s="258" t="s">
        <v>339</v>
      </c>
      <c r="E169" s="259" t="s">
        <v>823</v>
      </c>
      <c r="F169" s="260" t="s">
        <v>824</v>
      </c>
      <c r="G169" s="261" t="s">
        <v>552</v>
      </c>
      <c r="H169" s="262">
        <v>3</v>
      </c>
      <c r="I169" s="263"/>
      <c r="J169" s="264">
        <f>ROUND(I169*H169,2)</f>
        <v>0</v>
      </c>
      <c r="K169" s="260" t="s">
        <v>135</v>
      </c>
      <c r="L169" s="265"/>
      <c r="M169" s="266" t="s">
        <v>19</v>
      </c>
      <c r="N169" s="267" t="s">
        <v>43</v>
      </c>
      <c r="O169" s="86"/>
      <c r="P169" s="215">
        <f>O169*H169</f>
        <v>0</v>
      </c>
      <c r="Q169" s="215">
        <v>3.0000000000000001E-05</v>
      </c>
      <c r="R169" s="215">
        <f>Q169*H169</f>
        <v>9.0000000000000006E-05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342</v>
      </c>
      <c r="AT169" s="217" t="s">
        <v>339</v>
      </c>
      <c r="AU169" s="217" t="s">
        <v>82</v>
      </c>
      <c r="AY169" s="19" t="s">
        <v>128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226</v>
      </c>
      <c r="BM169" s="217" t="s">
        <v>825</v>
      </c>
    </row>
    <row r="170" s="2" customFormat="1">
      <c r="A170" s="40"/>
      <c r="B170" s="41"/>
      <c r="C170" s="42"/>
      <c r="D170" s="219" t="s">
        <v>138</v>
      </c>
      <c r="E170" s="42"/>
      <c r="F170" s="220" t="s">
        <v>824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138</v>
      </c>
      <c r="AU170" s="19" t="s">
        <v>82</v>
      </c>
    </row>
    <row r="171" s="2" customFormat="1" ht="16.5" customHeight="1">
      <c r="A171" s="40"/>
      <c r="B171" s="41"/>
      <c r="C171" s="258" t="s">
        <v>297</v>
      </c>
      <c r="D171" s="258" t="s">
        <v>339</v>
      </c>
      <c r="E171" s="259" t="s">
        <v>826</v>
      </c>
      <c r="F171" s="260" t="s">
        <v>827</v>
      </c>
      <c r="G171" s="261" t="s">
        <v>552</v>
      </c>
      <c r="H171" s="262">
        <v>3</v>
      </c>
      <c r="I171" s="263"/>
      <c r="J171" s="264">
        <f>ROUND(I171*H171,2)</f>
        <v>0</v>
      </c>
      <c r="K171" s="260" t="s">
        <v>135</v>
      </c>
      <c r="L171" s="265"/>
      <c r="M171" s="266" t="s">
        <v>19</v>
      </c>
      <c r="N171" s="267" t="s">
        <v>43</v>
      </c>
      <c r="O171" s="86"/>
      <c r="P171" s="215">
        <f>O171*H171</f>
        <v>0</v>
      </c>
      <c r="Q171" s="215">
        <v>1.0000000000000001E-05</v>
      </c>
      <c r="R171" s="215">
        <f>Q171*H171</f>
        <v>3.0000000000000004E-05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342</v>
      </c>
      <c r="AT171" s="217" t="s">
        <v>339</v>
      </c>
      <c r="AU171" s="217" t="s">
        <v>82</v>
      </c>
      <c r="AY171" s="19" t="s">
        <v>128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226</v>
      </c>
      <c r="BM171" s="217" t="s">
        <v>828</v>
      </c>
    </row>
    <row r="172" s="2" customFormat="1">
      <c r="A172" s="40"/>
      <c r="B172" s="41"/>
      <c r="C172" s="42"/>
      <c r="D172" s="219" t="s">
        <v>138</v>
      </c>
      <c r="E172" s="42"/>
      <c r="F172" s="220" t="s">
        <v>827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138</v>
      </c>
      <c r="AU172" s="19" t="s">
        <v>82</v>
      </c>
    </row>
    <row r="173" s="2" customFormat="1" ht="24.15" customHeight="1">
      <c r="A173" s="40"/>
      <c r="B173" s="41"/>
      <c r="C173" s="206" t="s">
        <v>304</v>
      </c>
      <c r="D173" s="206" t="s">
        <v>131</v>
      </c>
      <c r="E173" s="207" t="s">
        <v>829</v>
      </c>
      <c r="F173" s="208" t="s">
        <v>830</v>
      </c>
      <c r="G173" s="209" t="s">
        <v>552</v>
      </c>
      <c r="H173" s="210">
        <v>5</v>
      </c>
      <c r="I173" s="211"/>
      <c r="J173" s="212">
        <f>ROUND(I173*H173,2)</f>
        <v>0</v>
      </c>
      <c r="K173" s="208" t="s">
        <v>135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226</v>
      </c>
      <c r="AT173" s="217" t="s">
        <v>131</v>
      </c>
      <c r="AU173" s="217" t="s">
        <v>82</v>
      </c>
      <c r="AY173" s="19" t="s">
        <v>128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226</v>
      </c>
      <c r="BM173" s="217" t="s">
        <v>831</v>
      </c>
    </row>
    <row r="174" s="2" customFormat="1">
      <c r="A174" s="40"/>
      <c r="B174" s="41"/>
      <c r="C174" s="42"/>
      <c r="D174" s="219" t="s">
        <v>138</v>
      </c>
      <c r="E174" s="42"/>
      <c r="F174" s="220" t="s">
        <v>832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138</v>
      </c>
      <c r="AU174" s="19" t="s">
        <v>82</v>
      </c>
    </row>
    <row r="175" s="2" customFormat="1">
      <c r="A175" s="40"/>
      <c r="B175" s="41"/>
      <c r="C175" s="42"/>
      <c r="D175" s="224" t="s">
        <v>140</v>
      </c>
      <c r="E175" s="42"/>
      <c r="F175" s="225" t="s">
        <v>833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140</v>
      </c>
      <c r="AU175" s="19" t="s">
        <v>82</v>
      </c>
    </row>
    <row r="176" s="14" customFormat="1">
      <c r="A176" s="14"/>
      <c r="B176" s="236"/>
      <c r="C176" s="237"/>
      <c r="D176" s="219" t="s">
        <v>142</v>
      </c>
      <c r="E176" s="238" t="s">
        <v>19</v>
      </c>
      <c r="F176" s="239" t="s">
        <v>834</v>
      </c>
      <c r="G176" s="237"/>
      <c r="H176" s="240">
        <v>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142</v>
      </c>
      <c r="AU176" s="246" t="s">
        <v>82</v>
      </c>
      <c r="AV176" s="14" t="s">
        <v>82</v>
      </c>
      <c r="AW176" s="14" t="s">
        <v>33</v>
      </c>
      <c r="AX176" s="14" t="s">
        <v>72</v>
      </c>
      <c r="AY176" s="246" t="s">
        <v>128</v>
      </c>
    </row>
    <row r="177" s="15" customFormat="1">
      <c r="A177" s="15"/>
      <c r="B177" s="247"/>
      <c r="C177" s="248"/>
      <c r="D177" s="219" t="s">
        <v>142</v>
      </c>
      <c r="E177" s="249" t="s">
        <v>19</v>
      </c>
      <c r="F177" s="250" t="s">
        <v>146</v>
      </c>
      <c r="G177" s="248"/>
      <c r="H177" s="251">
        <v>5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7" t="s">
        <v>142</v>
      </c>
      <c r="AU177" s="257" t="s">
        <v>82</v>
      </c>
      <c r="AV177" s="15" t="s">
        <v>136</v>
      </c>
      <c r="AW177" s="15" t="s">
        <v>33</v>
      </c>
      <c r="AX177" s="15" t="s">
        <v>80</v>
      </c>
      <c r="AY177" s="257" t="s">
        <v>128</v>
      </c>
    </row>
    <row r="178" s="2" customFormat="1" ht="24.15" customHeight="1">
      <c r="A178" s="40"/>
      <c r="B178" s="41"/>
      <c r="C178" s="258" t="s">
        <v>311</v>
      </c>
      <c r="D178" s="258" t="s">
        <v>339</v>
      </c>
      <c r="E178" s="259" t="s">
        <v>835</v>
      </c>
      <c r="F178" s="260" t="s">
        <v>836</v>
      </c>
      <c r="G178" s="261" t="s">
        <v>552</v>
      </c>
      <c r="H178" s="262">
        <v>5</v>
      </c>
      <c r="I178" s="263"/>
      <c r="J178" s="264">
        <f>ROUND(I178*H178,2)</f>
        <v>0</v>
      </c>
      <c r="K178" s="260" t="s">
        <v>135</v>
      </c>
      <c r="L178" s="265"/>
      <c r="M178" s="266" t="s">
        <v>19</v>
      </c>
      <c r="N178" s="267" t="s">
        <v>43</v>
      </c>
      <c r="O178" s="86"/>
      <c r="P178" s="215">
        <f>O178*H178</f>
        <v>0</v>
      </c>
      <c r="Q178" s="215">
        <v>6.9999999999999994E-05</v>
      </c>
      <c r="R178" s="215">
        <f>Q178*H178</f>
        <v>0.00034999999999999994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342</v>
      </c>
      <c r="AT178" s="217" t="s">
        <v>339</v>
      </c>
      <c r="AU178" s="217" t="s">
        <v>82</v>
      </c>
      <c r="AY178" s="19" t="s">
        <v>128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226</v>
      </c>
      <c r="BM178" s="217" t="s">
        <v>837</v>
      </c>
    </row>
    <row r="179" s="2" customFormat="1">
      <c r="A179" s="40"/>
      <c r="B179" s="41"/>
      <c r="C179" s="42"/>
      <c r="D179" s="219" t="s">
        <v>138</v>
      </c>
      <c r="E179" s="42"/>
      <c r="F179" s="220" t="s">
        <v>836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138</v>
      </c>
      <c r="AU179" s="19" t="s">
        <v>82</v>
      </c>
    </row>
    <row r="180" s="2" customFormat="1" ht="16.5" customHeight="1">
      <c r="A180" s="40"/>
      <c r="B180" s="41"/>
      <c r="C180" s="258" t="s">
        <v>317</v>
      </c>
      <c r="D180" s="258" t="s">
        <v>339</v>
      </c>
      <c r="E180" s="259" t="s">
        <v>838</v>
      </c>
      <c r="F180" s="260" t="s">
        <v>839</v>
      </c>
      <c r="G180" s="261" t="s">
        <v>552</v>
      </c>
      <c r="H180" s="262">
        <v>1</v>
      </c>
      <c r="I180" s="263"/>
      <c r="J180" s="264">
        <f>ROUND(I180*H180,2)</f>
        <v>0</v>
      </c>
      <c r="K180" s="260" t="s">
        <v>135</v>
      </c>
      <c r="L180" s="265"/>
      <c r="M180" s="266" t="s">
        <v>19</v>
      </c>
      <c r="N180" s="267" t="s">
        <v>43</v>
      </c>
      <c r="O180" s="86"/>
      <c r="P180" s="215">
        <f>O180*H180</f>
        <v>0</v>
      </c>
      <c r="Q180" s="215">
        <v>6.0000000000000002E-05</v>
      </c>
      <c r="R180" s="215">
        <f>Q180*H180</f>
        <v>6.0000000000000002E-05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342</v>
      </c>
      <c r="AT180" s="217" t="s">
        <v>339</v>
      </c>
      <c r="AU180" s="217" t="s">
        <v>82</v>
      </c>
      <c r="AY180" s="19" t="s">
        <v>128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226</v>
      </c>
      <c r="BM180" s="217" t="s">
        <v>840</v>
      </c>
    </row>
    <row r="181" s="2" customFormat="1">
      <c r="A181" s="40"/>
      <c r="B181" s="41"/>
      <c r="C181" s="42"/>
      <c r="D181" s="219" t="s">
        <v>138</v>
      </c>
      <c r="E181" s="42"/>
      <c r="F181" s="220" t="s">
        <v>839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138</v>
      </c>
      <c r="AU181" s="19" t="s">
        <v>82</v>
      </c>
    </row>
    <row r="182" s="2" customFormat="1" ht="33" customHeight="1">
      <c r="A182" s="40"/>
      <c r="B182" s="41"/>
      <c r="C182" s="206" t="s">
        <v>323</v>
      </c>
      <c r="D182" s="206" t="s">
        <v>131</v>
      </c>
      <c r="E182" s="207" t="s">
        <v>841</v>
      </c>
      <c r="F182" s="208" t="s">
        <v>842</v>
      </c>
      <c r="G182" s="209" t="s">
        <v>552</v>
      </c>
      <c r="H182" s="210">
        <v>8</v>
      </c>
      <c r="I182" s="211"/>
      <c r="J182" s="212">
        <f>ROUND(I182*H182,2)</f>
        <v>0</v>
      </c>
      <c r="K182" s="208" t="s">
        <v>135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226</v>
      </c>
      <c r="AT182" s="217" t="s">
        <v>131</v>
      </c>
      <c r="AU182" s="217" t="s">
        <v>82</v>
      </c>
      <c r="AY182" s="19" t="s">
        <v>128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226</v>
      </c>
      <c r="BM182" s="217" t="s">
        <v>843</v>
      </c>
    </row>
    <row r="183" s="2" customFormat="1">
      <c r="A183" s="40"/>
      <c r="B183" s="41"/>
      <c r="C183" s="42"/>
      <c r="D183" s="219" t="s">
        <v>138</v>
      </c>
      <c r="E183" s="42"/>
      <c r="F183" s="220" t="s">
        <v>844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138</v>
      </c>
      <c r="AU183" s="19" t="s">
        <v>82</v>
      </c>
    </row>
    <row r="184" s="2" customFormat="1">
      <c r="A184" s="40"/>
      <c r="B184" s="41"/>
      <c r="C184" s="42"/>
      <c r="D184" s="224" t="s">
        <v>140</v>
      </c>
      <c r="E184" s="42"/>
      <c r="F184" s="225" t="s">
        <v>845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140</v>
      </c>
      <c r="AU184" s="19" t="s">
        <v>82</v>
      </c>
    </row>
    <row r="185" s="2" customFormat="1" ht="24.15" customHeight="1">
      <c r="A185" s="40"/>
      <c r="B185" s="41"/>
      <c r="C185" s="258" t="s">
        <v>330</v>
      </c>
      <c r="D185" s="258" t="s">
        <v>339</v>
      </c>
      <c r="E185" s="259" t="s">
        <v>846</v>
      </c>
      <c r="F185" s="260" t="s">
        <v>847</v>
      </c>
      <c r="G185" s="261" t="s">
        <v>552</v>
      </c>
      <c r="H185" s="262">
        <v>8</v>
      </c>
      <c r="I185" s="263"/>
      <c r="J185" s="264">
        <f>ROUND(I185*H185,2)</f>
        <v>0</v>
      </c>
      <c r="K185" s="260" t="s">
        <v>135</v>
      </c>
      <c r="L185" s="265"/>
      <c r="M185" s="266" t="s">
        <v>19</v>
      </c>
      <c r="N185" s="267" t="s">
        <v>43</v>
      </c>
      <c r="O185" s="86"/>
      <c r="P185" s="215">
        <f>O185*H185</f>
        <v>0</v>
      </c>
      <c r="Q185" s="215">
        <v>0.00010000000000000001</v>
      </c>
      <c r="R185" s="215">
        <f>Q185*H185</f>
        <v>0.00080000000000000004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342</v>
      </c>
      <c r="AT185" s="217" t="s">
        <v>339</v>
      </c>
      <c r="AU185" s="217" t="s">
        <v>82</v>
      </c>
      <c r="AY185" s="19" t="s">
        <v>128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80</v>
      </c>
      <c r="BK185" s="218">
        <f>ROUND(I185*H185,2)</f>
        <v>0</v>
      </c>
      <c r="BL185" s="19" t="s">
        <v>226</v>
      </c>
      <c r="BM185" s="217" t="s">
        <v>848</v>
      </c>
    </row>
    <row r="186" s="2" customFormat="1">
      <c r="A186" s="40"/>
      <c r="B186" s="41"/>
      <c r="C186" s="42"/>
      <c r="D186" s="219" t="s">
        <v>138</v>
      </c>
      <c r="E186" s="42"/>
      <c r="F186" s="220" t="s">
        <v>847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138</v>
      </c>
      <c r="AU186" s="19" t="s">
        <v>82</v>
      </c>
    </row>
    <row r="187" s="2" customFormat="1" ht="37.8" customHeight="1">
      <c r="A187" s="40"/>
      <c r="B187" s="41"/>
      <c r="C187" s="206" t="s">
        <v>338</v>
      </c>
      <c r="D187" s="206" t="s">
        <v>131</v>
      </c>
      <c r="E187" s="207" t="s">
        <v>849</v>
      </c>
      <c r="F187" s="208" t="s">
        <v>850</v>
      </c>
      <c r="G187" s="209" t="s">
        <v>552</v>
      </c>
      <c r="H187" s="210">
        <v>10</v>
      </c>
      <c r="I187" s="211"/>
      <c r="J187" s="212">
        <f>ROUND(I187*H187,2)</f>
        <v>0</v>
      </c>
      <c r="K187" s="208" t="s">
        <v>135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226</v>
      </c>
      <c r="AT187" s="217" t="s">
        <v>131</v>
      </c>
      <c r="AU187" s="217" t="s">
        <v>82</v>
      </c>
      <c r="AY187" s="19" t="s">
        <v>128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226</v>
      </c>
      <c r="BM187" s="217" t="s">
        <v>851</v>
      </c>
    </row>
    <row r="188" s="2" customFormat="1">
      <c r="A188" s="40"/>
      <c r="B188" s="41"/>
      <c r="C188" s="42"/>
      <c r="D188" s="219" t="s">
        <v>138</v>
      </c>
      <c r="E188" s="42"/>
      <c r="F188" s="220" t="s">
        <v>852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138</v>
      </c>
      <c r="AU188" s="19" t="s">
        <v>82</v>
      </c>
    </row>
    <row r="189" s="2" customFormat="1">
      <c r="A189" s="40"/>
      <c r="B189" s="41"/>
      <c r="C189" s="42"/>
      <c r="D189" s="224" t="s">
        <v>140</v>
      </c>
      <c r="E189" s="42"/>
      <c r="F189" s="225" t="s">
        <v>853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140</v>
      </c>
      <c r="AU189" s="19" t="s">
        <v>82</v>
      </c>
    </row>
    <row r="190" s="14" customFormat="1">
      <c r="A190" s="14"/>
      <c r="B190" s="236"/>
      <c r="C190" s="237"/>
      <c r="D190" s="219" t="s">
        <v>142</v>
      </c>
      <c r="E190" s="238" t="s">
        <v>19</v>
      </c>
      <c r="F190" s="239" t="s">
        <v>854</v>
      </c>
      <c r="G190" s="237"/>
      <c r="H190" s="240">
        <v>10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142</v>
      </c>
      <c r="AU190" s="246" t="s">
        <v>82</v>
      </c>
      <c r="AV190" s="14" t="s">
        <v>82</v>
      </c>
      <c r="AW190" s="14" t="s">
        <v>33</v>
      </c>
      <c r="AX190" s="14" t="s">
        <v>72</v>
      </c>
      <c r="AY190" s="246" t="s">
        <v>128</v>
      </c>
    </row>
    <row r="191" s="15" customFormat="1">
      <c r="A191" s="15"/>
      <c r="B191" s="247"/>
      <c r="C191" s="248"/>
      <c r="D191" s="219" t="s">
        <v>142</v>
      </c>
      <c r="E191" s="249" t="s">
        <v>19</v>
      </c>
      <c r="F191" s="250" t="s">
        <v>146</v>
      </c>
      <c r="G191" s="248"/>
      <c r="H191" s="251">
        <v>10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7" t="s">
        <v>142</v>
      </c>
      <c r="AU191" s="257" t="s">
        <v>82</v>
      </c>
      <c r="AV191" s="15" t="s">
        <v>136</v>
      </c>
      <c r="AW191" s="15" t="s">
        <v>33</v>
      </c>
      <c r="AX191" s="15" t="s">
        <v>80</v>
      </c>
      <c r="AY191" s="257" t="s">
        <v>128</v>
      </c>
    </row>
    <row r="192" s="2" customFormat="1" ht="24.15" customHeight="1">
      <c r="A192" s="40"/>
      <c r="B192" s="41"/>
      <c r="C192" s="258" t="s">
        <v>346</v>
      </c>
      <c r="D192" s="258" t="s">
        <v>339</v>
      </c>
      <c r="E192" s="259" t="s">
        <v>855</v>
      </c>
      <c r="F192" s="260" t="s">
        <v>856</v>
      </c>
      <c r="G192" s="261" t="s">
        <v>552</v>
      </c>
      <c r="H192" s="262">
        <v>10</v>
      </c>
      <c r="I192" s="263"/>
      <c r="J192" s="264">
        <f>ROUND(I192*H192,2)</f>
        <v>0</v>
      </c>
      <c r="K192" s="260" t="s">
        <v>135</v>
      </c>
      <c r="L192" s="265"/>
      <c r="M192" s="266" t="s">
        <v>19</v>
      </c>
      <c r="N192" s="267" t="s">
        <v>43</v>
      </c>
      <c r="O192" s="86"/>
      <c r="P192" s="215">
        <f>O192*H192</f>
        <v>0</v>
      </c>
      <c r="Q192" s="215">
        <v>0.0025500000000000002</v>
      </c>
      <c r="R192" s="215">
        <f>Q192*H192</f>
        <v>0.025500000000000002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342</v>
      </c>
      <c r="AT192" s="217" t="s">
        <v>339</v>
      </c>
      <c r="AU192" s="217" t="s">
        <v>82</v>
      </c>
      <c r="AY192" s="19" t="s">
        <v>128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226</v>
      </c>
      <c r="BM192" s="217" t="s">
        <v>857</v>
      </c>
    </row>
    <row r="193" s="2" customFormat="1">
      <c r="A193" s="40"/>
      <c r="B193" s="41"/>
      <c r="C193" s="42"/>
      <c r="D193" s="219" t="s">
        <v>138</v>
      </c>
      <c r="E193" s="42"/>
      <c r="F193" s="220" t="s">
        <v>856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138</v>
      </c>
      <c r="AU193" s="19" t="s">
        <v>82</v>
      </c>
    </row>
    <row r="194" s="2" customFormat="1" ht="24.15" customHeight="1">
      <c r="A194" s="40"/>
      <c r="B194" s="41"/>
      <c r="C194" s="206" t="s">
        <v>342</v>
      </c>
      <c r="D194" s="206" t="s">
        <v>131</v>
      </c>
      <c r="E194" s="207" t="s">
        <v>858</v>
      </c>
      <c r="F194" s="208" t="s">
        <v>859</v>
      </c>
      <c r="G194" s="209" t="s">
        <v>552</v>
      </c>
      <c r="H194" s="210">
        <v>1</v>
      </c>
      <c r="I194" s="211"/>
      <c r="J194" s="212">
        <f>ROUND(I194*H194,2)</f>
        <v>0</v>
      </c>
      <c r="K194" s="208" t="s">
        <v>135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226</v>
      </c>
      <c r="AT194" s="217" t="s">
        <v>131</v>
      </c>
      <c r="AU194" s="217" t="s">
        <v>82</v>
      </c>
      <c r="AY194" s="19" t="s">
        <v>128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226</v>
      </c>
      <c r="BM194" s="217" t="s">
        <v>860</v>
      </c>
    </row>
    <row r="195" s="2" customFormat="1">
      <c r="A195" s="40"/>
      <c r="B195" s="41"/>
      <c r="C195" s="42"/>
      <c r="D195" s="219" t="s">
        <v>138</v>
      </c>
      <c r="E195" s="42"/>
      <c r="F195" s="220" t="s">
        <v>861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138</v>
      </c>
      <c r="AU195" s="19" t="s">
        <v>82</v>
      </c>
    </row>
    <row r="196" s="2" customFormat="1">
      <c r="A196" s="40"/>
      <c r="B196" s="41"/>
      <c r="C196" s="42"/>
      <c r="D196" s="224" t="s">
        <v>140</v>
      </c>
      <c r="E196" s="42"/>
      <c r="F196" s="225" t="s">
        <v>862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140</v>
      </c>
      <c r="AU196" s="19" t="s">
        <v>82</v>
      </c>
    </row>
    <row r="197" s="2" customFormat="1" ht="21.75" customHeight="1">
      <c r="A197" s="40"/>
      <c r="B197" s="41"/>
      <c r="C197" s="206" t="s">
        <v>360</v>
      </c>
      <c r="D197" s="206" t="s">
        <v>131</v>
      </c>
      <c r="E197" s="207" t="s">
        <v>863</v>
      </c>
      <c r="F197" s="208" t="s">
        <v>864</v>
      </c>
      <c r="G197" s="209" t="s">
        <v>580</v>
      </c>
      <c r="H197" s="210">
        <v>1</v>
      </c>
      <c r="I197" s="211"/>
      <c r="J197" s="212">
        <f>ROUND(I197*H197,2)</f>
        <v>0</v>
      </c>
      <c r="K197" s="208" t="s">
        <v>185</v>
      </c>
      <c r="L197" s="46"/>
      <c r="M197" s="213" t="s">
        <v>19</v>
      </c>
      <c r="N197" s="214" t="s">
        <v>43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226</v>
      </c>
      <c r="AT197" s="217" t="s">
        <v>131</v>
      </c>
      <c r="AU197" s="217" t="s">
        <v>82</v>
      </c>
      <c r="AY197" s="19" t="s">
        <v>128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ROUND(I197*H197,2)</f>
        <v>0</v>
      </c>
      <c r="BL197" s="19" t="s">
        <v>226</v>
      </c>
      <c r="BM197" s="217" t="s">
        <v>865</v>
      </c>
    </row>
    <row r="198" s="2" customFormat="1">
      <c r="A198" s="40"/>
      <c r="B198" s="41"/>
      <c r="C198" s="42"/>
      <c r="D198" s="219" t="s">
        <v>138</v>
      </c>
      <c r="E198" s="42"/>
      <c r="F198" s="220" t="s">
        <v>864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138</v>
      </c>
      <c r="AU198" s="19" t="s">
        <v>82</v>
      </c>
    </row>
    <row r="199" s="2" customFormat="1" ht="24.15" customHeight="1">
      <c r="A199" s="40"/>
      <c r="B199" s="41"/>
      <c r="C199" s="206" t="s">
        <v>366</v>
      </c>
      <c r="D199" s="206" t="s">
        <v>131</v>
      </c>
      <c r="E199" s="207" t="s">
        <v>866</v>
      </c>
      <c r="F199" s="208" t="s">
        <v>867</v>
      </c>
      <c r="G199" s="209" t="s">
        <v>354</v>
      </c>
      <c r="H199" s="268"/>
      <c r="I199" s="211"/>
      <c r="J199" s="212">
        <f>ROUND(I199*H199,2)</f>
        <v>0</v>
      </c>
      <c r="K199" s="208" t="s">
        <v>135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226</v>
      </c>
      <c r="AT199" s="217" t="s">
        <v>131</v>
      </c>
      <c r="AU199" s="217" t="s">
        <v>82</v>
      </c>
      <c r="AY199" s="19" t="s">
        <v>128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226</v>
      </c>
      <c r="BM199" s="217" t="s">
        <v>868</v>
      </c>
    </row>
    <row r="200" s="2" customFormat="1">
      <c r="A200" s="40"/>
      <c r="B200" s="41"/>
      <c r="C200" s="42"/>
      <c r="D200" s="219" t="s">
        <v>138</v>
      </c>
      <c r="E200" s="42"/>
      <c r="F200" s="220" t="s">
        <v>869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138</v>
      </c>
      <c r="AU200" s="19" t="s">
        <v>82</v>
      </c>
    </row>
    <row r="201" s="2" customFormat="1">
      <c r="A201" s="40"/>
      <c r="B201" s="41"/>
      <c r="C201" s="42"/>
      <c r="D201" s="224" t="s">
        <v>140</v>
      </c>
      <c r="E201" s="42"/>
      <c r="F201" s="225" t="s">
        <v>870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140</v>
      </c>
      <c r="AU201" s="19" t="s">
        <v>82</v>
      </c>
    </row>
    <row r="202" s="12" customFormat="1" ht="22.8" customHeight="1">
      <c r="A202" s="12"/>
      <c r="B202" s="190"/>
      <c r="C202" s="191"/>
      <c r="D202" s="192" t="s">
        <v>71</v>
      </c>
      <c r="E202" s="204" t="s">
        <v>871</v>
      </c>
      <c r="F202" s="204" t="s">
        <v>872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SUM(P203:P235)</f>
        <v>0</v>
      </c>
      <c r="Q202" s="198"/>
      <c r="R202" s="199">
        <f>SUM(R203:R235)</f>
        <v>0.00728</v>
      </c>
      <c r="S202" s="198"/>
      <c r="T202" s="200">
        <f>SUM(T203:T235)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82</v>
      </c>
      <c r="AT202" s="202" t="s">
        <v>71</v>
      </c>
      <c r="AU202" s="202" t="s">
        <v>80</v>
      </c>
      <c r="AY202" s="201" t="s">
        <v>128</v>
      </c>
      <c r="BK202" s="203">
        <f>SUM(BK203:BK235)</f>
        <v>0</v>
      </c>
    </row>
    <row r="203" s="2" customFormat="1" ht="24.15" customHeight="1">
      <c r="A203" s="40"/>
      <c r="B203" s="41"/>
      <c r="C203" s="206" t="s">
        <v>372</v>
      </c>
      <c r="D203" s="206" t="s">
        <v>131</v>
      </c>
      <c r="E203" s="207" t="s">
        <v>873</v>
      </c>
      <c r="F203" s="208" t="s">
        <v>874</v>
      </c>
      <c r="G203" s="209" t="s">
        <v>184</v>
      </c>
      <c r="H203" s="210">
        <v>100</v>
      </c>
      <c r="I203" s="211"/>
      <c r="J203" s="212">
        <f>ROUND(I203*H203,2)</f>
        <v>0</v>
      </c>
      <c r="K203" s="208" t="s">
        <v>135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226</v>
      </c>
      <c r="AT203" s="217" t="s">
        <v>131</v>
      </c>
      <c r="AU203" s="217" t="s">
        <v>82</v>
      </c>
      <c r="AY203" s="19" t="s">
        <v>128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80</v>
      </c>
      <c r="BK203" s="218">
        <f>ROUND(I203*H203,2)</f>
        <v>0</v>
      </c>
      <c r="BL203" s="19" t="s">
        <v>226</v>
      </c>
      <c r="BM203" s="217" t="s">
        <v>875</v>
      </c>
    </row>
    <row r="204" s="2" customFormat="1">
      <c r="A204" s="40"/>
      <c r="B204" s="41"/>
      <c r="C204" s="42"/>
      <c r="D204" s="219" t="s">
        <v>138</v>
      </c>
      <c r="E204" s="42"/>
      <c r="F204" s="220" t="s">
        <v>874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138</v>
      </c>
      <c r="AU204" s="19" t="s">
        <v>82</v>
      </c>
    </row>
    <row r="205" s="2" customFormat="1">
      <c r="A205" s="40"/>
      <c r="B205" s="41"/>
      <c r="C205" s="42"/>
      <c r="D205" s="224" t="s">
        <v>140</v>
      </c>
      <c r="E205" s="42"/>
      <c r="F205" s="225" t="s">
        <v>876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140</v>
      </c>
      <c r="AU205" s="19" t="s">
        <v>82</v>
      </c>
    </row>
    <row r="206" s="2" customFormat="1" ht="24.15" customHeight="1">
      <c r="A206" s="40"/>
      <c r="B206" s="41"/>
      <c r="C206" s="258" t="s">
        <v>378</v>
      </c>
      <c r="D206" s="258" t="s">
        <v>339</v>
      </c>
      <c r="E206" s="259" t="s">
        <v>877</v>
      </c>
      <c r="F206" s="260" t="s">
        <v>878</v>
      </c>
      <c r="G206" s="261" t="s">
        <v>184</v>
      </c>
      <c r="H206" s="262">
        <v>120</v>
      </c>
      <c r="I206" s="263"/>
      <c r="J206" s="264">
        <f>ROUND(I206*H206,2)</f>
        <v>0</v>
      </c>
      <c r="K206" s="260" t="s">
        <v>135</v>
      </c>
      <c r="L206" s="265"/>
      <c r="M206" s="266" t="s">
        <v>19</v>
      </c>
      <c r="N206" s="267" t="s">
        <v>43</v>
      </c>
      <c r="O206" s="86"/>
      <c r="P206" s="215">
        <f>O206*H206</f>
        <v>0</v>
      </c>
      <c r="Q206" s="215">
        <v>6.0000000000000002E-05</v>
      </c>
      <c r="R206" s="215">
        <f>Q206*H206</f>
        <v>0.0071999999999999998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342</v>
      </c>
      <c r="AT206" s="217" t="s">
        <v>339</v>
      </c>
      <c r="AU206" s="217" t="s">
        <v>82</v>
      </c>
      <c r="AY206" s="19" t="s">
        <v>128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80</v>
      </c>
      <c r="BK206" s="218">
        <f>ROUND(I206*H206,2)</f>
        <v>0</v>
      </c>
      <c r="BL206" s="19" t="s">
        <v>226</v>
      </c>
      <c r="BM206" s="217" t="s">
        <v>879</v>
      </c>
    </row>
    <row r="207" s="2" customFormat="1">
      <c r="A207" s="40"/>
      <c r="B207" s="41"/>
      <c r="C207" s="42"/>
      <c r="D207" s="219" t="s">
        <v>138</v>
      </c>
      <c r="E207" s="42"/>
      <c r="F207" s="220" t="s">
        <v>878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138</v>
      </c>
      <c r="AU207" s="19" t="s">
        <v>82</v>
      </c>
    </row>
    <row r="208" s="14" customFormat="1">
      <c r="A208" s="14"/>
      <c r="B208" s="236"/>
      <c r="C208" s="237"/>
      <c r="D208" s="219" t="s">
        <v>142</v>
      </c>
      <c r="E208" s="238" t="s">
        <v>19</v>
      </c>
      <c r="F208" s="239" t="s">
        <v>782</v>
      </c>
      <c r="G208" s="237"/>
      <c r="H208" s="240">
        <v>100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142</v>
      </c>
      <c r="AU208" s="246" t="s">
        <v>82</v>
      </c>
      <c r="AV208" s="14" t="s">
        <v>82</v>
      </c>
      <c r="AW208" s="14" t="s">
        <v>33</v>
      </c>
      <c r="AX208" s="14" t="s">
        <v>80</v>
      </c>
      <c r="AY208" s="246" t="s">
        <v>128</v>
      </c>
    </row>
    <row r="209" s="14" customFormat="1">
      <c r="A209" s="14"/>
      <c r="B209" s="236"/>
      <c r="C209" s="237"/>
      <c r="D209" s="219" t="s">
        <v>142</v>
      </c>
      <c r="E209" s="237"/>
      <c r="F209" s="239" t="s">
        <v>880</v>
      </c>
      <c r="G209" s="237"/>
      <c r="H209" s="240">
        <v>120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142</v>
      </c>
      <c r="AU209" s="246" t="s">
        <v>82</v>
      </c>
      <c r="AV209" s="14" t="s">
        <v>82</v>
      </c>
      <c r="AW209" s="14" t="s">
        <v>4</v>
      </c>
      <c r="AX209" s="14" t="s">
        <v>80</v>
      </c>
      <c r="AY209" s="246" t="s">
        <v>128</v>
      </c>
    </row>
    <row r="210" s="2" customFormat="1" ht="24.15" customHeight="1">
      <c r="A210" s="40"/>
      <c r="B210" s="41"/>
      <c r="C210" s="206" t="s">
        <v>384</v>
      </c>
      <c r="D210" s="206" t="s">
        <v>131</v>
      </c>
      <c r="E210" s="207" t="s">
        <v>881</v>
      </c>
      <c r="F210" s="208" t="s">
        <v>882</v>
      </c>
      <c r="G210" s="209" t="s">
        <v>552</v>
      </c>
      <c r="H210" s="210">
        <v>1</v>
      </c>
      <c r="I210" s="211"/>
      <c r="J210" s="212">
        <f>ROUND(I210*H210,2)</f>
        <v>0</v>
      </c>
      <c r="K210" s="208" t="s">
        <v>135</v>
      </c>
      <c r="L210" s="46"/>
      <c r="M210" s="213" t="s">
        <v>19</v>
      </c>
      <c r="N210" s="214" t="s">
        <v>43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226</v>
      </c>
      <c r="AT210" s="217" t="s">
        <v>131</v>
      </c>
      <c r="AU210" s="217" t="s">
        <v>82</v>
      </c>
      <c r="AY210" s="19" t="s">
        <v>128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ROUND(I210*H210,2)</f>
        <v>0</v>
      </c>
      <c r="BL210" s="19" t="s">
        <v>226</v>
      </c>
      <c r="BM210" s="217" t="s">
        <v>883</v>
      </c>
    </row>
    <row r="211" s="2" customFormat="1">
      <c r="A211" s="40"/>
      <c r="B211" s="41"/>
      <c r="C211" s="42"/>
      <c r="D211" s="219" t="s">
        <v>138</v>
      </c>
      <c r="E211" s="42"/>
      <c r="F211" s="220" t="s">
        <v>882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138</v>
      </c>
      <c r="AU211" s="19" t="s">
        <v>82</v>
      </c>
    </row>
    <row r="212" s="2" customFormat="1">
      <c r="A212" s="40"/>
      <c r="B212" s="41"/>
      <c r="C212" s="42"/>
      <c r="D212" s="224" t="s">
        <v>140</v>
      </c>
      <c r="E212" s="42"/>
      <c r="F212" s="225" t="s">
        <v>884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140</v>
      </c>
      <c r="AU212" s="19" t="s">
        <v>82</v>
      </c>
    </row>
    <row r="213" s="2" customFormat="1" ht="24.15" customHeight="1">
      <c r="A213" s="40"/>
      <c r="B213" s="41"/>
      <c r="C213" s="258" t="s">
        <v>390</v>
      </c>
      <c r="D213" s="258" t="s">
        <v>339</v>
      </c>
      <c r="E213" s="259" t="s">
        <v>885</v>
      </c>
      <c r="F213" s="260" t="s">
        <v>886</v>
      </c>
      <c r="G213" s="261" t="s">
        <v>552</v>
      </c>
      <c r="H213" s="262">
        <v>1</v>
      </c>
      <c r="I213" s="263"/>
      <c r="J213" s="264">
        <f>ROUND(I213*H213,2)</f>
        <v>0</v>
      </c>
      <c r="K213" s="260" t="s">
        <v>135</v>
      </c>
      <c r="L213" s="265"/>
      <c r="M213" s="266" t="s">
        <v>19</v>
      </c>
      <c r="N213" s="267" t="s">
        <v>43</v>
      </c>
      <c r="O213" s="86"/>
      <c r="P213" s="215">
        <f>O213*H213</f>
        <v>0</v>
      </c>
      <c r="Q213" s="215">
        <v>2.0000000000000002E-05</v>
      </c>
      <c r="R213" s="215">
        <f>Q213*H213</f>
        <v>2.0000000000000002E-05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342</v>
      </c>
      <c r="AT213" s="217" t="s">
        <v>339</v>
      </c>
      <c r="AU213" s="217" t="s">
        <v>82</v>
      </c>
      <c r="AY213" s="19" t="s">
        <v>128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226</v>
      </c>
      <c r="BM213" s="217" t="s">
        <v>887</v>
      </c>
    </row>
    <row r="214" s="2" customFormat="1">
      <c r="A214" s="40"/>
      <c r="B214" s="41"/>
      <c r="C214" s="42"/>
      <c r="D214" s="219" t="s">
        <v>138</v>
      </c>
      <c r="E214" s="42"/>
      <c r="F214" s="220" t="s">
        <v>886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138</v>
      </c>
      <c r="AU214" s="19" t="s">
        <v>82</v>
      </c>
    </row>
    <row r="215" s="2" customFormat="1" ht="16.5" customHeight="1">
      <c r="A215" s="40"/>
      <c r="B215" s="41"/>
      <c r="C215" s="206" t="s">
        <v>396</v>
      </c>
      <c r="D215" s="206" t="s">
        <v>131</v>
      </c>
      <c r="E215" s="207" t="s">
        <v>888</v>
      </c>
      <c r="F215" s="208" t="s">
        <v>889</v>
      </c>
      <c r="G215" s="209" t="s">
        <v>580</v>
      </c>
      <c r="H215" s="210">
        <v>1</v>
      </c>
      <c r="I215" s="211"/>
      <c r="J215" s="212">
        <f>ROUND(I215*H215,2)</f>
        <v>0</v>
      </c>
      <c r="K215" s="208" t="s">
        <v>185</v>
      </c>
      <c r="L215" s="46"/>
      <c r="M215" s="213" t="s">
        <v>19</v>
      </c>
      <c r="N215" s="214" t="s">
        <v>43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226</v>
      </c>
      <c r="AT215" s="217" t="s">
        <v>131</v>
      </c>
      <c r="AU215" s="217" t="s">
        <v>82</v>
      </c>
      <c r="AY215" s="19" t="s">
        <v>128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226</v>
      </c>
      <c r="BM215" s="217" t="s">
        <v>890</v>
      </c>
    </row>
    <row r="216" s="2" customFormat="1">
      <c r="A216" s="40"/>
      <c r="B216" s="41"/>
      <c r="C216" s="42"/>
      <c r="D216" s="219" t="s">
        <v>138</v>
      </c>
      <c r="E216" s="42"/>
      <c r="F216" s="220" t="s">
        <v>889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138</v>
      </c>
      <c r="AU216" s="19" t="s">
        <v>82</v>
      </c>
    </row>
    <row r="217" s="2" customFormat="1" ht="24.15" customHeight="1">
      <c r="A217" s="40"/>
      <c r="B217" s="41"/>
      <c r="C217" s="206" t="s">
        <v>402</v>
      </c>
      <c r="D217" s="206" t="s">
        <v>131</v>
      </c>
      <c r="E217" s="207" t="s">
        <v>891</v>
      </c>
      <c r="F217" s="208" t="s">
        <v>892</v>
      </c>
      <c r="G217" s="209" t="s">
        <v>552</v>
      </c>
      <c r="H217" s="210">
        <v>1</v>
      </c>
      <c r="I217" s="211"/>
      <c r="J217" s="212">
        <f>ROUND(I217*H217,2)</f>
        <v>0</v>
      </c>
      <c r="K217" s="208" t="s">
        <v>135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226</v>
      </c>
      <c r="AT217" s="217" t="s">
        <v>131</v>
      </c>
      <c r="AU217" s="217" t="s">
        <v>82</v>
      </c>
      <c r="AY217" s="19" t="s">
        <v>128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226</v>
      </c>
      <c r="BM217" s="217" t="s">
        <v>893</v>
      </c>
    </row>
    <row r="218" s="2" customFormat="1">
      <c r="A218" s="40"/>
      <c r="B218" s="41"/>
      <c r="C218" s="42"/>
      <c r="D218" s="219" t="s">
        <v>138</v>
      </c>
      <c r="E218" s="42"/>
      <c r="F218" s="220" t="s">
        <v>894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138</v>
      </c>
      <c r="AU218" s="19" t="s">
        <v>82</v>
      </c>
    </row>
    <row r="219" s="2" customFormat="1">
      <c r="A219" s="40"/>
      <c r="B219" s="41"/>
      <c r="C219" s="42"/>
      <c r="D219" s="224" t="s">
        <v>140</v>
      </c>
      <c r="E219" s="42"/>
      <c r="F219" s="225" t="s">
        <v>895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140</v>
      </c>
      <c r="AU219" s="19" t="s">
        <v>82</v>
      </c>
    </row>
    <row r="220" s="2" customFormat="1" ht="24.15" customHeight="1">
      <c r="A220" s="40"/>
      <c r="B220" s="41"/>
      <c r="C220" s="258" t="s">
        <v>408</v>
      </c>
      <c r="D220" s="258" t="s">
        <v>339</v>
      </c>
      <c r="E220" s="259" t="s">
        <v>896</v>
      </c>
      <c r="F220" s="260" t="s">
        <v>897</v>
      </c>
      <c r="G220" s="261" t="s">
        <v>552</v>
      </c>
      <c r="H220" s="262">
        <v>1</v>
      </c>
      <c r="I220" s="263"/>
      <c r="J220" s="264">
        <f>ROUND(I220*H220,2)</f>
        <v>0</v>
      </c>
      <c r="K220" s="260" t="s">
        <v>185</v>
      </c>
      <c r="L220" s="265"/>
      <c r="M220" s="266" t="s">
        <v>19</v>
      </c>
      <c r="N220" s="267" t="s">
        <v>43</v>
      </c>
      <c r="O220" s="86"/>
      <c r="P220" s="215">
        <f>O220*H220</f>
        <v>0</v>
      </c>
      <c r="Q220" s="215">
        <v>4.0000000000000003E-05</v>
      </c>
      <c r="R220" s="215">
        <f>Q220*H220</f>
        <v>4.0000000000000003E-05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342</v>
      </c>
      <c r="AT220" s="217" t="s">
        <v>339</v>
      </c>
      <c r="AU220" s="217" t="s">
        <v>82</v>
      </c>
      <c r="AY220" s="19" t="s">
        <v>128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226</v>
      </c>
      <c r="BM220" s="217" t="s">
        <v>898</v>
      </c>
    </row>
    <row r="221" s="2" customFormat="1">
      <c r="A221" s="40"/>
      <c r="B221" s="41"/>
      <c r="C221" s="42"/>
      <c r="D221" s="219" t="s">
        <v>138</v>
      </c>
      <c r="E221" s="42"/>
      <c r="F221" s="220" t="s">
        <v>897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138</v>
      </c>
      <c r="AU221" s="19" t="s">
        <v>82</v>
      </c>
    </row>
    <row r="222" s="2" customFormat="1" ht="24.15" customHeight="1">
      <c r="A222" s="40"/>
      <c r="B222" s="41"/>
      <c r="C222" s="258" t="s">
        <v>414</v>
      </c>
      <c r="D222" s="258" t="s">
        <v>339</v>
      </c>
      <c r="E222" s="259" t="s">
        <v>899</v>
      </c>
      <c r="F222" s="260" t="s">
        <v>900</v>
      </c>
      <c r="G222" s="261" t="s">
        <v>552</v>
      </c>
      <c r="H222" s="262">
        <v>1</v>
      </c>
      <c r="I222" s="263"/>
      <c r="J222" s="264">
        <f>ROUND(I222*H222,2)</f>
        <v>0</v>
      </c>
      <c r="K222" s="260" t="s">
        <v>185</v>
      </c>
      <c r="L222" s="265"/>
      <c r="M222" s="266" t="s">
        <v>19</v>
      </c>
      <c r="N222" s="267" t="s">
        <v>43</v>
      </c>
      <c r="O222" s="86"/>
      <c r="P222" s="215">
        <f>O222*H222</f>
        <v>0</v>
      </c>
      <c r="Q222" s="215">
        <v>2.0000000000000002E-05</v>
      </c>
      <c r="R222" s="215">
        <f>Q222*H222</f>
        <v>2.0000000000000002E-05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342</v>
      </c>
      <c r="AT222" s="217" t="s">
        <v>339</v>
      </c>
      <c r="AU222" s="217" t="s">
        <v>82</v>
      </c>
      <c r="AY222" s="19" t="s">
        <v>128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226</v>
      </c>
      <c r="BM222" s="217" t="s">
        <v>901</v>
      </c>
    </row>
    <row r="223" s="2" customFormat="1">
      <c r="A223" s="40"/>
      <c r="B223" s="41"/>
      <c r="C223" s="42"/>
      <c r="D223" s="219" t="s">
        <v>138</v>
      </c>
      <c r="E223" s="42"/>
      <c r="F223" s="220" t="s">
        <v>900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138</v>
      </c>
      <c r="AU223" s="19" t="s">
        <v>82</v>
      </c>
    </row>
    <row r="224" s="2" customFormat="1" ht="16.5" customHeight="1">
      <c r="A224" s="40"/>
      <c r="B224" s="41"/>
      <c r="C224" s="206" t="s">
        <v>420</v>
      </c>
      <c r="D224" s="206" t="s">
        <v>131</v>
      </c>
      <c r="E224" s="207" t="s">
        <v>902</v>
      </c>
      <c r="F224" s="208" t="s">
        <v>903</v>
      </c>
      <c r="G224" s="209" t="s">
        <v>552</v>
      </c>
      <c r="H224" s="210">
        <v>1</v>
      </c>
      <c r="I224" s="211"/>
      <c r="J224" s="212">
        <f>ROUND(I224*H224,2)</f>
        <v>0</v>
      </c>
      <c r="K224" s="208" t="s">
        <v>135</v>
      </c>
      <c r="L224" s="46"/>
      <c r="M224" s="213" t="s">
        <v>19</v>
      </c>
      <c r="N224" s="214" t="s">
        <v>43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226</v>
      </c>
      <c r="AT224" s="217" t="s">
        <v>131</v>
      </c>
      <c r="AU224" s="217" t="s">
        <v>82</v>
      </c>
      <c r="AY224" s="19" t="s">
        <v>128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80</v>
      </c>
      <c r="BK224" s="218">
        <f>ROUND(I224*H224,2)</f>
        <v>0</v>
      </c>
      <c r="BL224" s="19" t="s">
        <v>226</v>
      </c>
      <c r="BM224" s="217" t="s">
        <v>904</v>
      </c>
    </row>
    <row r="225" s="2" customFormat="1">
      <c r="A225" s="40"/>
      <c r="B225" s="41"/>
      <c r="C225" s="42"/>
      <c r="D225" s="219" t="s">
        <v>138</v>
      </c>
      <c r="E225" s="42"/>
      <c r="F225" s="220" t="s">
        <v>905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138</v>
      </c>
      <c r="AU225" s="19" t="s">
        <v>82</v>
      </c>
    </row>
    <row r="226" s="2" customFormat="1">
      <c r="A226" s="40"/>
      <c r="B226" s="41"/>
      <c r="C226" s="42"/>
      <c r="D226" s="224" t="s">
        <v>140</v>
      </c>
      <c r="E226" s="42"/>
      <c r="F226" s="225" t="s">
        <v>906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140</v>
      </c>
      <c r="AU226" s="19" t="s">
        <v>82</v>
      </c>
    </row>
    <row r="227" s="2" customFormat="1" ht="16.5" customHeight="1">
      <c r="A227" s="40"/>
      <c r="B227" s="41"/>
      <c r="C227" s="206" t="s">
        <v>426</v>
      </c>
      <c r="D227" s="206" t="s">
        <v>131</v>
      </c>
      <c r="E227" s="207" t="s">
        <v>907</v>
      </c>
      <c r="F227" s="208" t="s">
        <v>908</v>
      </c>
      <c r="G227" s="209" t="s">
        <v>552</v>
      </c>
      <c r="H227" s="210">
        <v>1</v>
      </c>
      <c r="I227" s="211"/>
      <c r="J227" s="212">
        <f>ROUND(I227*H227,2)</f>
        <v>0</v>
      </c>
      <c r="K227" s="208" t="s">
        <v>135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226</v>
      </c>
      <c r="AT227" s="217" t="s">
        <v>131</v>
      </c>
      <c r="AU227" s="217" t="s">
        <v>82</v>
      </c>
      <c r="AY227" s="19" t="s">
        <v>128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226</v>
      </c>
      <c r="BM227" s="217" t="s">
        <v>909</v>
      </c>
    </row>
    <row r="228" s="2" customFormat="1">
      <c r="A228" s="40"/>
      <c r="B228" s="41"/>
      <c r="C228" s="42"/>
      <c r="D228" s="219" t="s">
        <v>138</v>
      </c>
      <c r="E228" s="42"/>
      <c r="F228" s="220" t="s">
        <v>910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138</v>
      </c>
      <c r="AU228" s="19" t="s">
        <v>82</v>
      </c>
    </row>
    <row r="229" s="2" customFormat="1">
      <c r="A229" s="40"/>
      <c r="B229" s="41"/>
      <c r="C229" s="42"/>
      <c r="D229" s="224" t="s">
        <v>140</v>
      </c>
      <c r="E229" s="42"/>
      <c r="F229" s="225" t="s">
        <v>911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140</v>
      </c>
      <c r="AU229" s="19" t="s">
        <v>82</v>
      </c>
    </row>
    <row r="230" s="2" customFormat="1" ht="21.75" customHeight="1">
      <c r="A230" s="40"/>
      <c r="B230" s="41"/>
      <c r="C230" s="206" t="s">
        <v>432</v>
      </c>
      <c r="D230" s="206" t="s">
        <v>131</v>
      </c>
      <c r="E230" s="207" t="s">
        <v>912</v>
      </c>
      <c r="F230" s="208" t="s">
        <v>913</v>
      </c>
      <c r="G230" s="209" t="s">
        <v>552</v>
      </c>
      <c r="H230" s="210">
        <v>1</v>
      </c>
      <c r="I230" s="211"/>
      <c r="J230" s="212">
        <f>ROUND(I230*H230,2)</f>
        <v>0</v>
      </c>
      <c r="K230" s="208" t="s">
        <v>135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226</v>
      </c>
      <c r="AT230" s="217" t="s">
        <v>131</v>
      </c>
      <c r="AU230" s="217" t="s">
        <v>82</v>
      </c>
      <c r="AY230" s="19" t="s">
        <v>128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226</v>
      </c>
      <c r="BM230" s="217" t="s">
        <v>914</v>
      </c>
    </row>
    <row r="231" s="2" customFormat="1">
      <c r="A231" s="40"/>
      <c r="B231" s="41"/>
      <c r="C231" s="42"/>
      <c r="D231" s="219" t="s">
        <v>138</v>
      </c>
      <c r="E231" s="42"/>
      <c r="F231" s="220" t="s">
        <v>915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138</v>
      </c>
      <c r="AU231" s="19" t="s">
        <v>82</v>
      </c>
    </row>
    <row r="232" s="2" customFormat="1">
      <c r="A232" s="40"/>
      <c r="B232" s="41"/>
      <c r="C232" s="42"/>
      <c r="D232" s="224" t="s">
        <v>140</v>
      </c>
      <c r="E232" s="42"/>
      <c r="F232" s="225" t="s">
        <v>916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140</v>
      </c>
      <c r="AU232" s="19" t="s">
        <v>82</v>
      </c>
    </row>
    <row r="233" s="2" customFormat="1" ht="24.15" customHeight="1">
      <c r="A233" s="40"/>
      <c r="B233" s="41"/>
      <c r="C233" s="206" t="s">
        <v>438</v>
      </c>
      <c r="D233" s="206" t="s">
        <v>131</v>
      </c>
      <c r="E233" s="207" t="s">
        <v>917</v>
      </c>
      <c r="F233" s="208" t="s">
        <v>918</v>
      </c>
      <c r="G233" s="209" t="s">
        <v>354</v>
      </c>
      <c r="H233" s="268"/>
      <c r="I233" s="211"/>
      <c r="J233" s="212">
        <f>ROUND(I233*H233,2)</f>
        <v>0</v>
      </c>
      <c r="K233" s="208" t="s">
        <v>135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226</v>
      </c>
      <c r="AT233" s="217" t="s">
        <v>131</v>
      </c>
      <c r="AU233" s="217" t="s">
        <v>82</v>
      </c>
      <c r="AY233" s="19" t="s">
        <v>128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226</v>
      </c>
      <c r="BM233" s="217" t="s">
        <v>919</v>
      </c>
    </row>
    <row r="234" s="2" customFormat="1">
      <c r="A234" s="40"/>
      <c r="B234" s="41"/>
      <c r="C234" s="42"/>
      <c r="D234" s="219" t="s">
        <v>138</v>
      </c>
      <c r="E234" s="42"/>
      <c r="F234" s="220" t="s">
        <v>920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138</v>
      </c>
      <c r="AU234" s="19" t="s">
        <v>82</v>
      </c>
    </row>
    <row r="235" s="2" customFormat="1">
      <c r="A235" s="40"/>
      <c r="B235" s="41"/>
      <c r="C235" s="42"/>
      <c r="D235" s="224" t="s">
        <v>140</v>
      </c>
      <c r="E235" s="42"/>
      <c r="F235" s="225" t="s">
        <v>921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140</v>
      </c>
      <c r="AU235" s="19" t="s">
        <v>82</v>
      </c>
    </row>
    <row r="236" s="12" customFormat="1" ht="25.92" customHeight="1">
      <c r="A236" s="12"/>
      <c r="B236" s="190"/>
      <c r="C236" s="191"/>
      <c r="D236" s="192" t="s">
        <v>71</v>
      </c>
      <c r="E236" s="193" t="s">
        <v>339</v>
      </c>
      <c r="F236" s="193" t="s">
        <v>922</v>
      </c>
      <c r="G236" s="191"/>
      <c r="H236" s="191"/>
      <c r="I236" s="194"/>
      <c r="J236" s="195">
        <f>BK236</f>
        <v>0</v>
      </c>
      <c r="K236" s="191"/>
      <c r="L236" s="196"/>
      <c r="M236" s="197"/>
      <c r="N236" s="198"/>
      <c r="O236" s="198"/>
      <c r="P236" s="199">
        <f>P237</f>
        <v>0</v>
      </c>
      <c r="Q236" s="198"/>
      <c r="R236" s="199">
        <f>R237</f>
        <v>0.018800000000000004</v>
      </c>
      <c r="S236" s="198"/>
      <c r="T236" s="200">
        <f>T237</f>
        <v>0.2112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152</v>
      </c>
      <c r="AT236" s="202" t="s">
        <v>71</v>
      </c>
      <c r="AU236" s="202" t="s">
        <v>72</v>
      </c>
      <c r="AY236" s="201" t="s">
        <v>128</v>
      </c>
      <c r="BK236" s="203">
        <f>BK237</f>
        <v>0</v>
      </c>
    </row>
    <row r="237" s="12" customFormat="1" ht="22.8" customHeight="1">
      <c r="A237" s="12"/>
      <c r="B237" s="190"/>
      <c r="C237" s="191"/>
      <c r="D237" s="192" t="s">
        <v>71</v>
      </c>
      <c r="E237" s="204" t="s">
        <v>923</v>
      </c>
      <c r="F237" s="204" t="s">
        <v>924</v>
      </c>
      <c r="G237" s="191"/>
      <c r="H237" s="191"/>
      <c r="I237" s="194"/>
      <c r="J237" s="205">
        <f>BK237</f>
        <v>0</v>
      </c>
      <c r="K237" s="191"/>
      <c r="L237" s="196"/>
      <c r="M237" s="197"/>
      <c r="N237" s="198"/>
      <c r="O237" s="198"/>
      <c r="P237" s="199">
        <f>SUM(P238:P249)</f>
        <v>0</v>
      </c>
      <c r="Q237" s="198"/>
      <c r="R237" s="199">
        <f>SUM(R238:R249)</f>
        <v>0.018800000000000004</v>
      </c>
      <c r="S237" s="198"/>
      <c r="T237" s="200">
        <f>SUM(T238:T249)</f>
        <v>0.2112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1" t="s">
        <v>152</v>
      </c>
      <c r="AT237" s="202" t="s">
        <v>71</v>
      </c>
      <c r="AU237" s="202" t="s">
        <v>80</v>
      </c>
      <c r="AY237" s="201" t="s">
        <v>128</v>
      </c>
      <c r="BK237" s="203">
        <f>SUM(BK238:BK249)</f>
        <v>0</v>
      </c>
    </row>
    <row r="238" s="2" customFormat="1" ht="24.15" customHeight="1">
      <c r="A238" s="40"/>
      <c r="B238" s="41"/>
      <c r="C238" s="206" t="s">
        <v>446</v>
      </c>
      <c r="D238" s="206" t="s">
        <v>131</v>
      </c>
      <c r="E238" s="207" t="s">
        <v>925</v>
      </c>
      <c r="F238" s="208" t="s">
        <v>926</v>
      </c>
      <c r="G238" s="209" t="s">
        <v>184</v>
      </c>
      <c r="H238" s="210">
        <v>40</v>
      </c>
      <c r="I238" s="211"/>
      <c r="J238" s="212">
        <f>ROUND(I238*H238,2)</f>
        <v>0</v>
      </c>
      <c r="K238" s="208" t="s">
        <v>135</v>
      </c>
      <c r="L238" s="46"/>
      <c r="M238" s="213" t="s">
        <v>19</v>
      </c>
      <c r="N238" s="214" t="s">
        <v>43</v>
      </c>
      <c r="O238" s="86"/>
      <c r="P238" s="215">
        <f>O238*H238</f>
        <v>0</v>
      </c>
      <c r="Q238" s="215">
        <v>0.00042000000000000002</v>
      </c>
      <c r="R238" s="215">
        <f>Q238*H238</f>
        <v>0.016800000000000002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927</v>
      </c>
      <c r="AT238" s="217" t="s">
        <v>131</v>
      </c>
      <c r="AU238" s="217" t="s">
        <v>82</v>
      </c>
      <c r="AY238" s="19" t="s">
        <v>128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80</v>
      </c>
      <c r="BK238" s="218">
        <f>ROUND(I238*H238,2)</f>
        <v>0</v>
      </c>
      <c r="BL238" s="19" t="s">
        <v>927</v>
      </c>
      <c r="BM238" s="217" t="s">
        <v>928</v>
      </c>
    </row>
    <row r="239" s="2" customFormat="1">
      <c r="A239" s="40"/>
      <c r="B239" s="41"/>
      <c r="C239" s="42"/>
      <c r="D239" s="219" t="s">
        <v>138</v>
      </c>
      <c r="E239" s="42"/>
      <c r="F239" s="220" t="s">
        <v>929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138</v>
      </c>
      <c r="AU239" s="19" t="s">
        <v>82</v>
      </c>
    </row>
    <row r="240" s="2" customFormat="1">
      <c r="A240" s="40"/>
      <c r="B240" s="41"/>
      <c r="C240" s="42"/>
      <c r="D240" s="224" t="s">
        <v>140</v>
      </c>
      <c r="E240" s="42"/>
      <c r="F240" s="225" t="s">
        <v>930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140</v>
      </c>
      <c r="AU240" s="19" t="s">
        <v>82</v>
      </c>
    </row>
    <row r="241" s="2" customFormat="1" ht="24.15" customHeight="1">
      <c r="A241" s="40"/>
      <c r="B241" s="41"/>
      <c r="C241" s="206" t="s">
        <v>453</v>
      </c>
      <c r="D241" s="206" t="s">
        <v>131</v>
      </c>
      <c r="E241" s="207" t="s">
        <v>931</v>
      </c>
      <c r="F241" s="208" t="s">
        <v>932</v>
      </c>
      <c r="G241" s="209" t="s">
        <v>552</v>
      </c>
      <c r="H241" s="210">
        <v>16</v>
      </c>
      <c r="I241" s="211"/>
      <c r="J241" s="212">
        <f>ROUND(I241*H241,2)</f>
        <v>0</v>
      </c>
      <c r="K241" s="208" t="s">
        <v>135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0.00069999999999999999</v>
      </c>
      <c r="T241" s="216">
        <f>S241*H241</f>
        <v>0.0112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927</v>
      </c>
      <c r="AT241" s="217" t="s">
        <v>131</v>
      </c>
      <c r="AU241" s="217" t="s">
        <v>82</v>
      </c>
      <c r="AY241" s="19" t="s">
        <v>128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927</v>
      </c>
      <c r="BM241" s="217" t="s">
        <v>933</v>
      </c>
    </row>
    <row r="242" s="2" customFormat="1">
      <c r="A242" s="40"/>
      <c r="B242" s="41"/>
      <c r="C242" s="42"/>
      <c r="D242" s="219" t="s">
        <v>138</v>
      </c>
      <c r="E242" s="42"/>
      <c r="F242" s="220" t="s">
        <v>934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138</v>
      </c>
      <c r="AU242" s="19" t="s">
        <v>82</v>
      </c>
    </row>
    <row r="243" s="2" customFormat="1">
      <c r="A243" s="40"/>
      <c r="B243" s="41"/>
      <c r="C243" s="42"/>
      <c r="D243" s="224" t="s">
        <v>140</v>
      </c>
      <c r="E243" s="42"/>
      <c r="F243" s="225" t="s">
        <v>935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140</v>
      </c>
      <c r="AU243" s="19" t="s">
        <v>82</v>
      </c>
    </row>
    <row r="244" s="2" customFormat="1" ht="24.15" customHeight="1">
      <c r="A244" s="40"/>
      <c r="B244" s="41"/>
      <c r="C244" s="206" t="s">
        <v>461</v>
      </c>
      <c r="D244" s="206" t="s">
        <v>131</v>
      </c>
      <c r="E244" s="207" t="s">
        <v>936</v>
      </c>
      <c r="F244" s="208" t="s">
        <v>937</v>
      </c>
      <c r="G244" s="209" t="s">
        <v>184</v>
      </c>
      <c r="H244" s="210">
        <v>40</v>
      </c>
      <c r="I244" s="211"/>
      <c r="J244" s="212">
        <f>ROUND(I244*H244,2)</f>
        <v>0</v>
      </c>
      <c r="K244" s="208" t="s">
        <v>135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5.0000000000000002E-05</v>
      </c>
      <c r="R244" s="215">
        <f>Q244*H244</f>
        <v>0.002</v>
      </c>
      <c r="S244" s="215">
        <v>0.0050000000000000001</v>
      </c>
      <c r="T244" s="216">
        <f>S244*H244</f>
        <v>0.20000000000000001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927</v>
      </c>
      <c r="AT244" s="217" t="s">
        <v>131</v>
      </c>
      <c r="AU244" s="217" t="s">
        <v>82</v>
      </c>
      <c r="AY244" s="19" t="s">
        <v>128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927</v>
      </c>
      <c r="BM244" s="217" t="s">
        <v>938</v>
      </c>
    </row>
    <row r="245" s="2" customFormat="1">
      <c r="A245" s="40"/>
      <c r="B245" s="41"/>
      <c r="C245" s="42"/>
      <c r="D245" s="219" t="s">
        <v>138</v>
      </c>
      <c r="E245" s="42"/>
      <c r="F245" s="220" t="s">
        <v>939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138</v>
      </c>
      <c r="AU245" s="19" t="s">
        <v>82</v>
      </c>
    </row>
    <row r="246" s="2" customFormat="1">
      <c r="A246" s="40"/>
      <c r="B246" s="41"/>
      <c r="C246" s="42"/>
      <c r="D246" s="224" t="s">
        <v>140</v>
      </c>
      <c r="E246" s="42"/>
      <c r="F246" s="225" t="s">
        <v>940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140</v>
      </c>
      <c r="AU246" s="19" t="s">
        <v>82</v>
      </c>
    </row>
    <row r="247" s="2" customFormat="1" ht="24.15" customHeight="1">
      <c r="A247" s="40"/>
      <c r="B247" s="41"/>
      <c r="C247" s="206" t="s">
        <v>467</v>
      </c>
      <c r="D247" s="206" t="s">
        <v>131</v>
      </c>
      <c r="E247" s="207" t="s">
        <v>941</v>
      </c>
      <c r="F247" s="208" t="s">
        <v>942</v>
      </c>
      <c r="G247" s="209" t="s">
        <v>237</v>
      </c>
      <c r="H247" s="210">
        <v>0.019</v>
      </c>
      <c r="I247" s="211"/>
      <c r="J247" s="212">
        <f>ROUND(I247*H247,2)</f>
        <v>0</v>
      </c>
      <c r="K247" s="208" t="s">
        <v>135</v>
      </c>
      <c r="L247" s="46"/>
      <c r="M247" s="213" t="s">
        <v>19</v>
      </c>
      <c r="N247" s="214" t="s">
        <v>43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927</v>
      </c>
      <c r="AT247" s="217" t="s">
        <v>131</v>
      </c>
      <c r="AU247" s="217" t="s">
        <v>82</v>
      </c>
      <c r="AY247" s="19" t="s">
        <v>128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80</v>
      </c>
      <c r="BK247" s="218">
        <f>ROUND(I247*H247,2)</f>
        <v>0</v>
      </c>
      <c r="BL247" s="19" t="s">
        <v>927</v>
      </c>
      <c r="BM247" s="217" t="s">
        <v>943</v>
      </c>
    </row>
    <row r="248" s="2" customFormat="1">
      <c r="A248" s="40"/>
      <c r="B248" s="41"/>
      <c r="C248" s="42"/>
      <c r="D248" s="219" t="s">
        <v>138</v>
      </c>
      <c r="E248" s="42"/>
      <c r="F248" s="220" t="s">
        <v>944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138</v>
      </c>
      <c r="AU248" s="19" t="s">
        <v>82</v>
      </c>
    </row>
    <row r="249" s="2" customFormat="1">
      <c r="A249" s="40"/>
      <c r="B249" s="41"/>
      <c r="C249" s="42"/>
      <c r="D249" s="224" t="s">
        <v>140</v>
      </c>
      <c r="E249" s="42"/>
      <c r="F249" s="225" t="s">
        <v>945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140</v>
      </c>
      <c r="AU249" s="19" t="s">
        <v>82</v>
      </c>
    </row>
    <row r="250" s="12" customFormat="1" ht="25.92" customHeight="1">
      <c r="A250" s="12"/>
      <c r="B250" s="190"/>
      <c r="C250" s="191"/>
      <c r="D250" s="192" t="s">
        <v>71</v>
      </c>
      <c r="E250" s="193" t="s">
        <v>731</v>
      </c>
      <c r="F250" s="193" t="s">
        <v>732</v>
      </c>
      <c r="G250" s="191"/>
      <c r="H250" s="191"/>
      <c r="I250" s="194"/>
      <c r="J250" s="195">
        <f>BK250</f>
        <v>0</v>
      </c>
      <c r="K250" s="191"/>
      <c r="L250" s="196"/>
      <c r="M250" s="197"/>
      <c r="N250" s="198"/>
      <c r="O250" s="198"/>
      <c r="P250" s="199">
        <f>SUM(P251:P260)</f>
        <v>0</v>
      </c>
      <c r="Q250" s="198"/>
      <c r="R250" s="199">
        <f>SUM(R251:R260)</f>
        <v>0</v>
      </c>
      <c r="S250" s="198"/>
      <c r="T250" s="200">
        <f>SUM(T251:T260)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1" t="s">
        <v>136</v>
      </c>
      <c r="AT250" s="202" t="s">
        <v>71</v>
      </c>
      <c r="AU250" s="202" t="s">
        <v>72</v>
      </c>
      <c r="AY250" s="201" t="s">
        <v>128</v>
      </c>
      <c r="BK250" s="203">
        <f>SUM(BK251:BK260)</f>
        <v>0</v>
      </c>
    </row>
    <row r="251" s="2" customFormat="1" ht="16.5" customHeight="1">
      <c r="A251" s="40"/>
      <c r="B251" s="41"/>
      <c r="C251" s="206" t="s">
        <v>475</v>
      </c>
      <c r="D251" s="206" t="s">
        <v>131</v>
      </c>
      <c r="E251" s="207" t="s">
        <v>946</v>
      </c>
      <c r="F251" s="208" t="s">
        <v>947</v>
      </c>
      <c r="G251" s="209" t="s">
        <v>735</v>
      </c>
      <c r="H251" s="210">
        <v>20</v>
      </c>
      <c r="I251" s="211"/>
      <c r="J251" s="212">
        <f>ROUND(I251*H251,2)</f>
        <v>0</v>
      </c>
      <c r="K251" s="208" t="s">
        <v>135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736</v>
      </c>
      <c r="AT251" s="217" t="s">
        <v>131</v>
      </c>
      <c r="AU251" s="217" t="s">
        <v>80</v>
      </c>
      <c r="AY251" s="19" t="s">
        <v>128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736</v>
      </c>
      <c r="BM251" s="217" t="s">
        <v>948</v>
      </c>
    </row>
    <row r="252" s="2" customFormat="1">
      <c r="A252" s="40"/>
      <c r="B252" s="41"/>
      <c r="C252" s="42"/>
      <c r="D252" s="219" t="s">
        <v>138</v>
      </c>
      <c r="E252" s="42"/>
      <c r="F252" s="220" t="s">
        <v>949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138</v>
      </c>
      <c r="AU252" s="19" t="s">
        <v>80</v>
      </c>
    </row>
    <row r="253" s="2" customFormat="1">
      <c r="A253" s="40"/>
      <c r="B253" s="41"/>
      <c r="C253" s="42"/>
      <c r="D253" s="224" t="s">
        <v>140</v>
      </c>
      <c r="E253" s="42"/>
      <c r="F253" s="225" t="s">
        <v>950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140</v>
      </c>
      <c r="AU253" s="19" t="s">
        <v>80</v>
      </c>
    </row>
    <row r="254" s="13" customFormat="1">
      <c r="A254" s="13"/>
      <c r="B254" s="226"/>
      <c r="C254" s="227"/>
      <c r="D254" s="219" t="s">
        <v>142</v>
      </c>
      <c r="E254" s="228" t="s">
        <v>19</v>
      </c>
      <c r="F254" s="229" t="s">
        <v>951</v>
      </c>
      <c r="G254" s="227"/>
      <c r="H254" s="228" t="s">
        <v>19</v>
      </c>
      <c r="I254" s="230"/>
      <c r="J254" s="227"/>
      <c r="K254" s="227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142</v>
      </c>
      <c r="AU254" s="235" t="s">
        <v>80</v>
      </c>
      <c r="AV254" s="13" t="s">
        <v>80</v>
      </c>
      <c r="AW254" s="13" t="s">
        <v>33</v>
      </c>
      <c r="AX254" s="13" t="s">
        <v>72</v>
      </c>
      <c r="AY254" s="235" t="s">
        <v>128</v>
      </c>
    </row>
    <row r="255" s="14" customFormat="1">
      <c r="A255" s="14"/>
      <c r="B255" s="236"/>
      <c r="C255" s="237"/>
      <c r="D255" s="219" t="s">
        <v>142</v>
      </c>
      <c r="E255" s="238" t="s">
        <v>19</v>
      </c>
      <c r="F255" s="239" t="s">
        <v>267</v>
      </c>
      <c r="G255" s="237"/>
      <c r="H255" s="240">
        <v>20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142</v>
      </c>
      <c r="AU255" s="246" t="s">
        <v>80</v>
      </c>
      <c r="AV255" s="14" t="s">
        <v>82</v>
      </c>
      <c r="AW255" s="14" t="s">
        <v>33</v>
      </c>
      <c r="AX255" s="14" t="s">
        <v>80</v>
      </c>
      <c r="AY255" s="246" t="s">
        <v>128</v>
      </c>
    </row>
    <row r="256" s="2" customFormat="1" ht="21.75" customHeight="1">
      <c r="A256" s="40"/>
      <c r="B256" s="41"/>
      <c r="C256" s="206" t="s">
        <v>484</v>
      </c>
      <c r="D256" s="206" t="s">
        <v>131</v>
      </c>
      <c r="E256" s="207" t="s">
        <v>952</v>
      </c>
      <c r="F256" s="208" t="s">
        <v>953</v>
      </c>
      <c r="G256" s="209" t="s">
        <v>735</v>
      </c>
      <c r="H256" s="210">
        <v>16</v>
      </c>
      <c r="I256" s="211"/>
      <c r="J256" s="212">
        <f>ROUND(I256*H256,2)</f>
        <v>0</v>
      </c>
      <c r="K256" s="208" t="s">
        <v>135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736</v>
      </c>
      <c r="AT256" s="217" t="s">
        <v>131</v>
      </c>
      <c r="AU256" s="217" t="s">
        <v>80</v>
      </c>
      <c r="AY256" s="19" t="s">
        <v>128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736</v>
      </c>
      <c r="BM256" s="217" t="s">
        <v>954</v>
      </c>
    </row>
    <row r="257" s="2" customFormat="1">
      <c r="A257" s="40"/>
      <c r="B257" s="41"/>
      <c r="C257" s="42"/>
      <c r="D257" s="219" t="s">
        <v>138</v>
      </c>
      <c r="E257" s="42"/>
      <c r="F257" s="220" t="s">
        <v>955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138</v>
      </c>
      <c r="AU257" s="19" t="s">
        <v>80</v>
      </c>
    </row>
    <row r="258" s="2" customFormat="1">
      <c r="A258" s="40"/>
      <c r="B258" s="41"/>
      <c r="C258" s="42"/>
      <c r="D258" s="224" t="s">
        <v>140</v>
      </c>
      <c r="E258" s="42"/>
      <c r="F258" s="225" t="s">
        <v>956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140</v>
      </c>
      <c r="AU258" s="19" t="s">
        <v>80</v>
      </c>
    </row>
    <row r="259" s="13" customFormat="1">
      <c r="A259" s="13"/>
      <c r="B259" s="226"/>
      <c r="C259" s="227"/>
      <c r="D259" s="219" t="s">
        <v>142</v>
      </c>
      <c r="E259" s="228" t="s">
        <v>19</v>
      </c>
      <c r="F259" s="229" t="s">
        <v>957</v>
      </c>
      <c r="G259" s="227"/>
      <c r="H259" s="228" t="s">
        <v>19</v>
      </c>
      <c r="I259" s="230"/>
      <c r="J259" s="227"/>
      <c r="K259" s="227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142</v>
      </c>
      <c r="AU259" s="235" t="s">
        <v>80</v>
      </c>
      <c r="AV259" s="13" t="s">
        <v>80</v>
      </c>
      <c r="AW259" s="13" t="s">
        <v>33</v>
      </c>
      <c r="AX259" s="13" t="s">
        <v>72</v>
      </c>
      <c r="AY259" s="235" t="s">
        <v>128</v>
      </c>
    </row>
    <row r="260" s="14" customFormat="1">
      <c r="A260" s="14"/>
      <c r="B260" s="236"/>
      <c r="C260" s="237"/>
      <c r="D260" s="219" t="s">
        <v>142</v>
      </c>
      <c r="E260" s="238" t="s">
        <v>19</v>
      </c>
      <c r="F260" s="239" t="s">
        <v>226</v>
      </c>
      <c r="G260" s="237"/>
      <c r="H260" s="240">
        <v>16</v>
      </c>
      <c r="I260" s="241"/>
      <c r="J260" s="237"/>
      <c r="K260" s="237"/>
      <c r="L260" s="242"/>
      <c r="M260" s="273"/>
      <c r="N260" s="274"/>
      <c r="O260" s="274"/>
      <c r="P260" s="274"/>
      <c r="Q260" s="274"/>
      <c r="R260" s="274"/>
      <c r="S260" s="274"/>
      <c r="T260" s="27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142</v>
      </c>
      <c r="AU260" s="246" t="s">
        <v>80</v>
      </c>
      <c r="AV260" s="14" t="s">
        <v>82</v>
      </c>
      <c r="AW260" s="14" t="s">
        <v>33</v>
      </c>
      <c r="AX260" s="14" t="s">
        <v>80</v>
      </c>
      <c r="AY260" s="246" t="s">
        <v>128</v>
      </c>
    </row>
    <row r="261" s="2" customFormat="1" ht="6.96" customHeight="1">
      <c r="A261" s="40"/>
      <c r="B261" s="61"/>
      <c r="C261" s="62"/>
      <c r="D261" s="62"/>
      <c r="E261" s="62"/>
      <c r="F261" s="62"/>
      <c r="G261" s="62"/>
      <c r="H261" s="62"/>
      <c r="I261" s="62"/>
      <c r="J261" s="62"/>
      <c r="K261" s="62"/>
      <c r="L261" s="46"/>
      <c r="M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</row>
  </sheetData>
  <sheetProtection sheet="1" autoFilter="0" formatColumns="0" formatRows="0" objects="1" scenarios="1" spinCount="100000" saltValue="yKFNU4QORzhxBVitwOY9MYYoX8ViJS1lx+8SprJdIojv5VRy1nGwu255+sRJODo2WOjWktmZ9Mu9hftNRWMKhw==" hashValue="Q1e3h7QfpVvwLH/2urENc1YqlD3imSZwY3zRMemZXyANiRkY1ljx2p1BLy7piPYL3Vy/hExWEmsNf5aenAzpYA==" algorithmName="SHA-512" password="CC35"/>
  <autoFilter ref="C86:K26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997013211"/>
    <hyperlink ref="F95" r:id="rId2" display="https://podminky.urs.cz/item/CS_URS_2025_02/997013501"/>
    <hyperlink ref="F98" r:id="rId3" display="https://podminky.urs.cz/item/CS_URS_2025_02/997013509"/>
    <hyperlink ref="F102" r:id="rId4" display="https://podminky.urs.cz/item/CS_URS_2025_02/997013635"/>
    <hyperlink ref="F105" r:id="rId5" display="https://podminky.urs.cz/item/CS_URS_2025_02/997221612"/>
    <hyperlink ref="F111" r:id="rId6" display="https://podminky.urs.cz/item/CS_URS_2025_02/741110062"/>
    <hyperlink ref="F118" r:id="rId7" display="https://podminky.urs.cz/item/CS_URS_2025_02/741112061"/>
    <hyperlink ref="F127" r:id="rId8" display="https://podminky.urs.cz/item/CS_URS_2025_02/741122015"/>
    <hyperlink ref="F134" r:id="rId9" display="https://podminky.urs.cz/item/CS_URS_2025_02/741122016"/>
    <hyperlink ref="F141" r:id="rId10" display="https://podminky.urs.cz/item/CS_URS_2025_02/741122122"/>
    <hyperlink ref="F152" r:id="rId11" display="https://podminky.urs.cz/item/CS_URS_2025_02/741122211"/>
    <hyperlink ref="F163" r:id="rId12" display="https://podminky.urs.cz/item/CS_URS_2025_02/741130004"/>
    <hyperlink ref="F166" r:id="rId13" display="https://podminky.urs.cz/item/CS_URS_2025_02/741310231"/>
    <hyperlink ref="F175" r:id="rId14" display="https://podminky.urs.cz/item/CS_URS_2025_02/741313041"/>
    <hyperlink ref="F184" r:id="rId15" display="https://podminky.urs.cz/item/CS_URS_2025_02/741313043"/>
    <hyperlink ref="F189" r:id="rId16" display="https://podminky.urs.cz/item/CS_URS_2025_02/741372112"/>
    <hyperlink ref="F196" r:id="rId17" display="https://podminky.urs.cz/item/CS_URS_2025_02/741810002"/>
    <hyperlink ref="F201" r:id="rId18" display="https://podminky.urs.cz/item/CS_URS_2025_02/998741311"/>
    <hyperlink ref="F205" r:id="rId19" display="https://podminky.urs.cz/item/CS_URS_2025_02/742124002"/>
    <hyperlink ref="F212" r:id="rId20" display="https://podminky.urs.cz/item/CS_URS_2025_02/742124005"/>
    <hyperlink ref="F219" r:id="rId21" display="https://podminky.urs.cz/item/CS_URS_2025_02/742330045"/>
    <hyperlink ref="F226" r:id="rId22" display="https://podminky.urs.cz/item/CS_URS_2025_02/742330051"/>
    <hyperlink ref="F229" r:id="rId23" display="https://podminky.urs.cz/item/CS_URS_2025_02/742330052"/>
    <hyperlink ref="F232" r:id="rId24" display="https://podminky.urs.cz/item/CS_URS_2025_02/742330101"/>
    <hyperlink ref="F235" r:id="rId25" display="https://podminky.urs.cz/item/CS_URS_2025_02/998742312"/>
    <hyperlink ref="F240" r:id="rId26" display="https://podminky.urs.cz/item/CS_URS_2025_02/460941221"/>
    <hyperlink ref="F243" r:id="rId27" display="https://podminky.urs.cz/item/CS_URS_2025_02/468094141"/>
    <hyperlink ref="F246" r:id="rId28" display="https://podminky.urs.cz/item/CS_URS_2025_02/468111312"/>
    <hyperlink ref="F249" r:id="rId29" display="https://podminky.urs.cz/item/CS_URS_2025_02/469981111"/>
    <hyperlink ref="F253" r:id="rId30" display="https://podminky.urs.cz/item/CS_URS_2025_02/HZS2232"/>
    <hyperlink ref="F258" r:id="rId31" display="https://podminky.urs.cz/item/CS_URS_2025_02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 Sportovní 656/1 - stavební úpravy kanceláří v 2.NP objektu dílen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958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ROUND((SUM(BE85:BE111)),  2)</f>
        <v>0</v>
      </c>
      <c r="G33" s="40"/>
      <c r="H33" s="40"/>
      <c r="I33" s="150">
        <v>0.20999999999999999</v>
      </c>
      <c r="J33" s="149">
        <f>ROUND(((SUM(BE85:BE111))*I33),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ROUND((SUM(BF85:BF111)),  2)</f>
        <v>0</v>
      </c>
      <c r="G34" s="40"/>
      <c r="H34" s="40"/>
      <c r="I34" s="150">
        <v>0.12</v>
      </c>
      <c r="J34" s="149">
        <f>ROUND(((SUM(BF85:BF111))*I34),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ROUND((SUM(BG85:BG111)),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ROUND((SUM(BH85:BH111)),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ROUND((SUM(BI85:BI111)),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 Sportovní 656/1 - stavební úpravy kanceláří v 2.NP objektu dílen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15. 9. 2025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959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960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961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962</v>
      </c>
      <c r="E63" s="176"/>
      <c r="F63" s="176"/>
      <c r="G63" s="176"/>
      <c r="H63" s="176"/>
      <c r="I63" s="176"/>
      <c r="J63" s="177">
        <f>J98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963</v>
      </c>
      <c r="E64" s="176"/>
      <c r="F64" s="176"/>
      <c r="G64" s="176"/>
      <c r="H64" s="176"/>
      <c r="I64" s="176"/>
      <c r="J64" s="177">
        <f>J102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964</v>
      </c>
      <c r="E65" s="176"/>
      <c r="F65" s="176"/>
      <c r="G65" s="176"/>
      <c r="H65" s="176"/>
      <c r="I65" s="176"/>
      <c r="J65" s="177">
        <f>J106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113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Dopravní podnik Karlovy Vary, Sportovní 656/1 - stavební úpravy kanceláří v 2.NP objektu dílen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05 - Vedlejší a ostatní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Sportovní 656/1, Karlovy Vary</v>
      </c>
      <c r="G79" s="42"/>
      <c r="H79" s="42"/>
      <c r="I79" s="34" t="s">
        <v>23</v>
      </c>
      <c r="J79" s="74" t="str">
        <f>IF(J12="","",J12)</f>
        <v>15. 9. 2025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Dopravní podnik Karlovy Vary, a.s.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Bc. Martin Frous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114</v>
      </c>
      <c r="D84" s="182" t="s">
        <v>57</v>
      </c>
      <c r="E84" s="182" t="s">
        <v>53</v>
      </c>
      <c r="F84" s="182" t="s">
        <v>54</v>
      </c>
      <c r="G84" s="182" t="s">
        <v>115</v>
      </c>
      <c r="H84" s="182" t="s">
        <v>116</v>
      </c>
      <c r="I84" s="182" t="s">
        <v>117</v>
      </c>
      <c r="J84" s="182" t="s">
        <v>100</v>
      </c>
      <c r="K84" s="183" t="s">
        <v>118</v>
      </c>
      <c r="L84" s="184"/>
      <c r="M84" s="94" t="s">
        <v>19</v>
      </c>
      <c r="N84" s="95" t="s">
        <v>42</v>
      </c>
      <c r="O84" s="95" t="s">
        <v>119</v>
      </c>
      <c r="P84" s="95" t="s">
        <v>120</v>
      </c>
      <c r="Q84" s="95" t="s">
        <v>121</v>
      </c>
      <c r="R84" s="95" t="s">
        <v>122</v>
      </c>
      <c r="S84" s="95" t="s">
        <v>123</v>
      </c>
      <c r="T84" s="96" t="s">
        <v>124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125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101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965</v>
      </c>
      <c r="F86" s="193" t="s">
        <v>966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P87+P91+P98+P102+P106</f>
        <v>0</v>
      </c>
      <c r="Q86" s="198"/>
      <c r="R86" s="199">
        <f>R87+R91+R98+R102+R106</f>
        <v>0</v>
      </c>
      <c r="S86" s="198"/>
      <c r="T86" s="200">
        <f>T87+T91+T98+T102+T106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164</v>
      </c>
      <c r="AT86" s="202" t="s">
        <v>71</v>
      </c>
      <c r="AU86" s="202" t="s">
        <v>72</v>
      </c>
      <c r="AY86" s="201" t="s">
        <v>128</v>
      </c>
      <c r="BK86" s="203">
        <f>BK87+BK91+BK98+BK102+BK106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967</v>
      </c>
      <c r="F87" s="204" t="s">
        <v>968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SUM(P88:P90)</f>
        <v>0</v>
      </c>
      <c r="Q87" s="198"/>
      <c r="R87" s="199">
        <f>SUM(R88:R90)</f>
        <v>0</v>
      </c>
      <c r="S87" s="198"/>
      <c r="T87" s="200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164</v>
      </c>
      <c r="AT87" s="202" t="s">
        <v>71</v>
      </c>
      <c r="AU87" s="202" t="s">
        <v>80</v>
      </c>
      <c r="AY87" s="201" t="s">
        <v>128</v>
      </c>
      <c r="BK87" s="203">
        <f>SUM(BK88:BK90)</f>
        <v>0</v>
      </c>
    </row>
    <row r="88" s="2" customFormat="1" ht="16.5" customHeight="1">
      <c r="A88" s="40"/>
      <c r="B88" s="41"/>
      <c r="C88" s="206" t="s">
        <v>80</v>
      </c>
      <c r="D88" s="206" t="s">
        <v>131</v>
      </c>
      <c r="E88" s="207" t="s">
        <v>969</v>
      </c>
      <c r="F88" s="208" t="s">
        <v>970</v>
      </c>
      <c r="G88" s="209" t="s">
        <v>971</v>
      </c>
      <c r="H88" s="210">
        <v>1</v>
      </c>
      <c r="I88" s="211"/>
      <c r="J88" s="212">
        <f>ROUND(I88*H88,2)</f>
        <v>0</v>
      </c>
      <c r="K88" s="208" t="s">
        <v>135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972</v>
      </c>
      <c r="AT88" s="217" t="s">
        <v>131</v>
      </c>
      <c r="AU88" s="217" t="s">
        <v>82</v>
      </c>
      <c r="AY88" s="19" t="s">
        <v>128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972</v>
      </c>
      <c r="BM88" s="217" t="s">
        <v>973</v>
      </c>
    </row>
    <row r="89" s="2" customFormat="1">
      <c r="A89" s="40"/>
      <c r="B89" s="41"/>
      <c r="C89" s="42"/>
      <c r="D89" s="219" t="s">
        <v>138</v>
      </c>
      <c r="E89" s="42"/>
      <c r="F89" s="220" t="s">
        <v>970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138</v>
      </c>
      <c r="AU89" s="19" t="s">
        <v>82</v>
      </c>
    </row>
    <row r="90" s="2" customFormat="1">
      <c r="A90" s="40"/>
      <c r="B90" s="41"/>
      <c r="C90" s="42"/>
      <c r="D90" s="224" t="s">
        <v>140</v>
      </c>
      <c r="E90" s="42"/>
      <c r="F90" s="225" t="s">
        <v>974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82</v>
      </c>
    </row>
    <row r="91" s="12" customFormat="1" ht="22.8" customHeight="1">
      <c r="A91" s="12"/>
      <c r="B91" s="190"/>
      <c r="C91" s="191"/>
      <c r="D91" s="192" t="s">
        <v>71</v>
      </c>
      <c r="E91" s="204" t="s">
        <v>975</v>
      </c>
      <c r="F91" s="204" t="s">
        <v>976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SUM(P92:P97)</f>
        <v>0</v>
      </c>
      <c r="Q91" s="198"/>
      <c r="R91" s="199">
        <f>SUM(R92:R97)</f>
        <v>0</v>
      </c>
      <c r="S91" s="198"/>
      <c r="T91" s="200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164</v>
      </c>
      <c r="AT91" s="202" t="s">
        <v>71</v>
      </c>
      <c r="AU91" s="202" t="s">
        <v>80</v>
      </c>
      <c r="AY91" s="201" t="s">
        <v>128</v>
      </c>
      <c r="BK91" s="203">
        <f>SUM(BK92:BK97)</f>
        <v>0</v>
      </c>
    </row>
    <row r="92" s="2" customFormat="1" ht="16.5" customHeight="1">
      <c r="A92" s="40"/>
      <c r="B92" s="41"/>
      <c r="C92" s="206" t="s">
        <v>82</v>
      </c>
      <c r="D92" s="206" t="s">
        <v>131</v>
      </c>
      <c r="E92" s="207" t="s">
        <v>977</v>
      </c>
      <c r="F92" s="208" t="s">
        <v>978</v>
      </c>
      <c r="G92" s="209" t="s">
        <v>971</v>
      </c>
      <c r="H92" s="210">
        <v>1</v>
      </c>
      <c r="I92" s="211"/>
      <c r="J92" s="212">
        <f>ROUND(I92*H92,2)</f>
        <v>0</v>
      </c>
      <c r="K92" s="208" t="s">
        <v>135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972</v>
      </c>
      <c r="AT92" s="217" t="s">
        <v>131</v>
      </c>
      <c r="AU92" s="217" t="s">
        <v>82</v>
      </c>
      <c r="AY92" s="19" t="s">
        <v>128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972</v>
      </c>
      <c r="BM92" s="217" t="s">
        <v>979</v>
      </c>
    </row>
    <row r="93" s="2" customFormat="1">
      <c r="A93" s="40"/>
      <c r="B93" s="41"/>
      <c r="C93" s="42"/>
      <c r="D93" s="219" t="s">
        <v>138</v>
      </c>
      <c r="E93" s="42"/>
      <c r="F93" s="220" t="s">
        <v>978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138</v>
      </c>
      <c r="AU93" s="19" t="s">
        <v>82</v>
      </c>
    </row>
    <row r="94" s="2" customFormat="1">
      <c r="A94" s="40"/>
      <c r="B94" s="41"/>
      <c r="C94" s="42"/>
      <c r="D94" s="224" t="s">
        <v>140</v>
      </c>
      <c r="E94" s="42"/>
      <c r="F94" s="225" t="s">
        <v>980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140</v>
      </c>
      <c r="AU94" s="19" t="s">
        <v>82</v>
      </c>
    </row>
    <row r="95" s="2" customFormat="1" ht="16.5" customHeight="1">
      <c r="A95" s="40"/>
      <c r="B95" s="41"/>
      <c r="C95" s="206" t="s">
        <v>152</v>
      </c>
      <c r="D95" s="206" t="s">
        <v>131</v>
      </c>
      <c r="E95" s="207" t="s">
        <v>981</v>
      </c>
      <c r="F95" s="208" t="s">
        <v>982</v>
      </c>
      <c r="G95" s="209" t="s">
        <v>971</v>
      </c>
      <c r="H95" s="210">
        <v>1</v>
      </c>
      <c r="I95" s="211"/>
      <c r="J95" s="212">
        <f>ROUND(I95*H95,2)</f>
        <v>0</v>
      </c>
      <c r="K95" s="208" t="s">
        <v>135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972</v>
      </c>
      <c r="AT95" s="217" t="s">
        <v>131</v>
      </c>
      <c r="AU95" s="217" t="s">
        <v>82</v>
      </c>
      <c r="AY95" s="19" t="s">
        <v>128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972</v>
      </c>
      <c r="BM95" s="217" t="s">
        <v>983</v>
      </c>
    </row>
    <row r="96" s="2" customFormat="1">
      <c r="A96" s="40"/>
      <c r="B96" s="41"/>
      <c r="C96" s="42"/>
      <c r="D96" s="219" t="s">
        <v>138</v>
      </c>
      <c r="E96" s="42"/>
      <c r="F96" s="220" t="s">
        <v>982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138</v>
      </c>
      <c r="AU96" s="19" t="s">
        <v>82</v>
      </c>
    </row>
    <row r="97" s="2" customFormat="1">
      <c r="A97" s="40"/>
      <c r="B97" s="41"/>
      <c r="C97" s="42"/>
      <c r="D97" s="224" t="s">
        <v>140</v>
      </c>
      <c r="E97" s="42"/>
      <c r="F97" s="225" t="s">
        <v>984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82</v>
      </c>
    </row>
    <row r="98" s="12" customFormat="1" ht="22.8" customHeight="1">
      <c r="A98" s="12"/>
      <c r="B98" s="190"/>
      <c r="C98" s="191"/>
      <c r="D98" s="192" t="s">
        <v>71</v>
      </c>
      <c r="E98" s="204" t="s">
        <v>985</v>
      </c>
      <c r="F98" s="204" t="s">
        <v>986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SUM(P99:P101)</f>
        <v>0</v>
      </c>
      <c r="Q98" s="198"/>
      <c r="R98" s="199">
        <f>SUM(R99:R101)</f>
        <v>0</v>
      </c>
      <c r="S98" s="198"/>
      <c r="T98" s="200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164</v>
      </c>
      <c r="AT98" s="202" t="s">
        <v>71</v>
      </c>
      <c r="AU98" s="202" t="s">
        <v>80</v>
      </c>
      <c r="AY98" s="201" t="s">
        <v>128</v>
      </c>
      <c r="BK98" s="203">
        <f>SUM(BK99:BK101)</f>
        <v>0</v>
      </c>
    </row>
    <row r="99" s="2" customFormat="1" ht="21.75" customHeight="1">
      <c r="A99" s="40"/>
      <c r="B99" s="41"/>
      <c r="C99" s="206" t="s">
        <v>136</v>
      </c>
      <c r="D99" s="206" t="s">
        <v>131</v>
      </c>
      <c r="E99" s="207" t="s">
        <v>987</v>
      </c>
      <c r="F99" s="208" t="s">
        <v>988</v>
      </c>
      <c r="G99" s="209" t="s">
        <v>971</v>
      </c>
      <c r="H99" s="210">
        <v>1</v>
      </c>
      <c r="I99" s="211"/>
      <c r="J99" s="212">
        <f>ROUND(I99*H99,2)</f>
        <v>0</v>
      </c>
      <c r="K99" s="208" t="s">
        <v>135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972</v>
      </c>
      <c r="AT99" s="217" t="s">
        <v>131</v>
      </c>
      <c r="AU99" s="217" t="s">
        <v>82</v>
      </c>
      <c r="AY99" s="19" t="s">
        <v>128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972</v>
      </c>
      <c r="BM99" s="217" t="s">
        <v>989</v>
      </c>
    </row>
    <row r="100" s="2" customFormat="1">
      <c r="A100" s="40"/>
      <c r="B100" s="41"/>
      <c r="C100" s="42"/>
      <c r="D100" s="219" t="s">
        <v>138</v>
      </c>
      <c r="E100" s="42"/>
      <c r="F100" s="220" t="s">
        <v>988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138</v>
      </c>
      <c r="AU100" s="19" t="s">
        <v>82</v>
      </c>
    </row>
    <row r="101" s="2" customFormat="1">
      <c r="A101" s="40"/>
      <c r="B101" s="41"/>
      <c r="C101" s="42"/>
      <c r="D101" s="224" t="s">
        <v>140</v>
      </c>
      <c r="E101" s="42"/>
      <c r="F101" s="225" t="s">
        <v>990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140</v>
      </c>
      <c r="AU101" s="19" t="s">
        <v>82</v>
      </c>
    </row>
    <row r="102" s="12" customFormat="1" ht="22.8" customHeight="1">
      <c r="A102" s="12"/>
      <c r="B102" s="190"/>
      <c r="C102" s="191"/>
      <c r="D102" s="192" t="s">
        <v>71</v>
      </c>
      <c r="E102" s="204" t="s">
        <v>991</v>
      </c>
      <c r="F102" s="204" t="s">
        <v>992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SUM(P103:P105)</f>
        <v>0</v>
      </c>
      <c r="Q102" s="198"/>
      <c r="R102" s="199">
        <f>SUM(R103:R105)</f>
        <v>0</v>
      </c>
      <c r="S102" s="198"/>
      <c r="T102" s="200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164</v>
      </c>
      <c r="AT102" s="202" t="s">
        <v>71</v>
      </c>
      <c r="AU102" s="202" t="s">
        <v>80</v>
      </c>
      <c r="AY102" s="201" t="s">
        <v>128</v>
      </c>
      <c r="BK102" s="203">
        <f>SUM(BK103:BK105)</f>
        <v>0</v>
      </c>
    </row>
    <row r="103" s="2" customFormat="1" ht="16.5" customHeight="1">
      <c r="A103" s="40"/>
      <c r="B103" s="41"/>
      <c r="C103" s="206" t="s">
        <v>164</v>
      </c>
      <c r="D103" s="206" t="s">
        <v>131</v>
      </c>
      <c r="E103" s="207" t="s">
        <v>993</v>
      </c>
      <c r="F103" s="208" t="s">
        <v>994</v>
      </c>
      <c r="G103" s="209" t="s">
        <v>971</v>
      </c>
      <c r="H103" s="210">
        <v>1</v>
      </c>
      <c r="I103" s="211"/>
      <c r="J103" s="212">
        <f>ROUND(I103*H103,2)</f>
        <v>0</v>
      </c>
      <c r="K103" s="208" t="s">
        <v>135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972</v>
      </c>
      <c r="AT103" s="217" t="s">
        <v>131</v>
      </c>
      <c r="AU103" s="217" t="s">
        <v>82</v>
      </c>
      <c r="AY103" s="19" t="s">
        <v>128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972</v>
      </c>
      <c r="BM103" s="217" t="s">
        <v>995</v>
      </c>
    </row>
    <row r="104" s="2" customFormat="1">
      <c r="A104" s="40"/>
      <c r="B104" s="41"/>
      <c r="C104" s="42"/>
      <c r="D104" s="219" t="s">
        <v>138</v>
      </c>
      <c r="E104" s="42"/>
      <c r="F104" s="220" t="s">
        <v>994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138</v>
      </c>
      <c r="AU104" s="19" t="s">
        <v>82</v>
      </c>
    </row>
    <row r="105" s="2" customFormat="1">
      <c r="A105" s="40"/>
      <c r="B105" s="41"/>
      <c r="C105" s="42"/>
      <c r="D105" s="224" t="s">
        <v>140</v>
      </c>
      <c r="E105" s="42"/>
      <c r="F105" s="225" t="s">
        <v>996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82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997</v>
      </c>
      <c r="F106" s="204" t="s">
        <v>998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SUM(P107:P111)</f>
        <v>0</v>
      </c>
      <c r="Q106" s="198"/>
      <c r="R106" s="199">
        <f>SUM(R107:R111)</f>
        <v>0</v>
      </c>
      <c r="S106" s="198"/>
      <c r="T106" s="200">
        <f>SUM(T107:T111)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164</v>
      </c>
      <c r="AT106" s="202" t="s">
        <v>71</v>
      </c>
      <c r="AU106" s="202" t="s">
        <v>80</v>
      </c>
      <c r="AY106" s="201" t="s">
        <v>128</v>
      </c>
      <c r="BK106" s="203">
        <f>SUM(BK107:BK111)</f>
        <v>0</v>
      </c>
    </row>
    <row r="107" s="2" customFormat="1" ht="16.5" customHeight="1">
      <c r="A107" s="40"/>
      <c r="B107" s="41"/>
      <c r="C107" s="206" t="s">
        <v>129</v>
      </c>
      <c r="D107" s="206" t="s">
        <v>131</v>
      </c>
      <c r="E107" s="207" t="s">
        <v>999</v>
      </c>
      <c r="F107" s="208" t="s">
        <v>1000</v>
      </c>
      <c r="G107" s="209" t="s">
        <v>971</v>
      </c>
      <c r="H107" s="210">
        <v>1</v>
      </c>
      <c r="I107" s="211"/>
      <c r="J107" s="212">
        <f>ROUND(I107*H107,2)</f>
        <v>0</v>
      </c>
      <c r="K107" s="208" t="s">
        <v>135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972</v>
      </c>
      <c r="AT107" s="217" t="s">
        <v>131</v>
      </c>
      <c r="AU107" s="217" t="s">
        <v>82</v>
      </c>
      <c r="AY107" s="19" t="s">
        <v>128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972</v>
      </c>
      <c r="BM107" s="217" t="s">
        <v>1001</v>
      </c>
    </row>
    <row r="108" s="2" customFormat="1">
      <c r="A108" s="40"/>
      <c r="B108" s="41"/>
      <c r="C108" s="42"/>
      <c r="D108" s="219" t="s">
        <v>138</v>
      </c>
      <c r="E108" s="42"/>
      <c r="F108" s="220" t="s">
        <v>1000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138</v>
      </c>
      <c r="AU108" s="19" t="s">
        <v>82</v>
      </c>
    </row>
    <row r="109" s="2" customFormat="1">
      <c r="A109" s="40"/>
      <c r="B109" s="41"/>
      <c r="C109" s="42"/>
      <c r="D109" s="224" t="s">
        <v>140</v>
      </c>
      <c r="E109" s="42"/>
      <c r="F109" s="225" t="s">
        <v>1002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140</v>
      </c>
      <c r="AU109" s="19" t="s">
        <v>82</v>
      </c>
    </row>
    <row r="110" s="13" customFormat="1">
      <c r="A110" s="13"/>
      <c r="B110" s="226"/>
      <c r="C110" s="227"/>
      <c r="D110" s="219" t="s">
        <v>142</v>
      </c>
      <c r="E110" s="228" t="s">
        <v>19</v>
      </c>
      <c r="F110" s="229" t="s">
        <v>1003</v>
      </c>
      <c r="G110" s="227"/>
      <c r="H110" s="228" t="s">
        <v>19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142</v>
      </c>
      <c r="AU110" s="235" t="s">
        <v>82</v>
      </c>
      <c r="AV110" s="13" t="s">
        <v>80</v>
      </c>
      <c r="AW110" s="13" t="s">
        <v>33</v>
      </c>
      <c r="AX110" s="13" t="s">
        <v>72</v>
      </c>
      <c r="AY110" s="235" t="s">
        <v>128</v>
      </c>
    </row>
    <row r="111" s="14" customFormat="1">
      <c r="A111" s="14"/>
      <c r="B111" s="236"/>
      <c r="C111" s="237"/>
      <c r="D111" s="219" t="s">
        <v>142</v>
      </c>
      <c r="E111" s="238" t="s">
        <v>19</v>
      </c>
      <c r="F111" s="239" t="s">
        <v>80</v>
      </c>
      <c r="G111" s="237"/>
      <c r="H111" s="240">
        <v>1</v>
      </c>
      <c r="I111" s="241"/>
      <c r="J111" s="237"/>
      <c r="K111" s="237"/>
      <c r="L111" s="242"/>
      <c r="M111" s="273"/>
      <c r="N111" s="274"/>
      <c r="O111" s="274"/>
      <c r="P111" s="274"/>
      <c r="Q111" s="274"/>
      <c r="R111" s="274"/>
      <c r="S111" s="274"/>
      <c r="T111" s="27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142</v>
      </c>
      <c r="AU111" s="246" t="s">
        <v>82</v>
      </c>
      <c r="AV111" s="14" t="s">
        <v>82</v>
      </c>
      <c r="AW111" s="14" t="s">
        <v>33</v>
      </c>
      <c r="AX111" s="14" t="s">
        <v>80</v>
      </c>
      <c r="AY111" s="246" t="s">
        <v>128</v>
      </c>
    </row>
    <row r="112" s="2" customFormat="1" ht="6.96" customHeight="1">
      <c r="A112" s="40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46"/>
      <c r="M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</sheetData>
  <sheetProtection sheet="1" autoFilter="0" formatColumns="0" formatRows="0" objects="1" scenarios="1" spinCount="100000" saltValue="mx2eSMvvrRQP06W/uxy/8omB0A6xUJ0p7ZC34gZbELxAefW+uZZKcQMK6F0enw5JivHBOPX3ZVxXcVQOvOvJIw==" hashValue="lbyjfJsfWb9NY72z5k6PKkbfAUGxz/x4aSm578gr973Hu3isDdPzCllT6vORuaS9fKZzKqVfp8SrPtNeAzQ0wQ==" algorithmName="SHA-512" password="CC35"/>
  <autoFilter ref="C84:K11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2/013254000"/>
    <hyperlink ref="F94" r:id="rId2" display="https://podminky.urs.cz/item/CS_URS_2025_02/045203000"/>
    <hyperlink ref="F97" r:id="rId3" display="https://podminky.urs.cz/item/CS_URS_2025_02/045303000"/>
    <hyperlink ref="F101" r:id="rId4" display="https://podminky.urs.cz/item/CS_URS_2025_02/065002000"/>
    <hyperlink ref="F105" r:id="rId5" display="https://podminky.urs.cz/item/CS_URS_2025_02/071103000"/>
    <hyperlink ref="F109" r:id="rId6" display="https://podminky.urs.cz/item/CS_URS_2025_02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1004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1005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1006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1007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1008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1009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1010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1011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1012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1013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1014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79</v>
      </c>
      <c r="F18" s="287" t="s">
        <v>1015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1016</v>
      </c>
      <c r="F19" s="287" t="s">
        <v>1017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1018</v>
      </c>
      <c r="F20" s="287" t="s">
        <v>1019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1020</v>
      </c>
      <c r="F21" s="287" t="s">
        <v>93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1021</v>
      </c>
      <c r="F22" s="287" t="s">
        <v>1022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1023</v>
      </c>
      <c r="F23" s="287" t="s">
        <v>1024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1025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1026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1027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1028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1029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1030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1031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1032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1033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114</v>
      </c>
      <c r="F36" s="287"/>
      <c r="G36" s="287" t="s">
        <v>1034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1035</v>
      </c>
      <c r="F37" s="287"/>
      <c r="G37" s="287" t="s">
        <v>1036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53</v>
      </c>
      <c r="F38" s="287"/>
      <c r="G38" s="287" t="s">
        <v>1037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54</v>
      </c>
      <c r="F39" s="287"/>
      <c r="G39" s="287" t="s">
        <v>1038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115</v>
      </c>
      <c r="F40" s="287"/>
      <c r="G40" s="287" t="s">
        <v>1039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116</v>
      </c>
      <c r="F41" s="287"/>
      <c r="G41" s="287" t="s">
        <v>1040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1041</v>
      </c>
      <c r="F42" s="287"/>
      <c r="G42" s="287" t="s">
        <v>1042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1043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1044</v>
      </c>
      <c r="F44" s="287"/>
      <c r="G44" s="287" t="s">
        <v>1045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118</v>
      </c>
      <c r="F45" s="287"/>
      <c r="G45" s="287" t="s">
        <v>1046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1047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1048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1049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1050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1051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1052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1053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1054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1055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1056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1057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1058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1059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1060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1061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1062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1063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1064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1065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1066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1067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1068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1069</v>
      </c>
      <c r="D76" s="305"/>
      <c r="E76" s="305"/>
      <c r="F76" s="305" t="s">
        <v>1070</v>
      </c>
      <c r="G76" s="306"/>
      <c r="H76" s="305" t="s">
        <v>54</v>
      </c>
      <c r="I76" s="305" t="s">
        <v>57</v>
      </c>
      <c r="J76" s="305" t="s">
        <v>1071</v>
      </c>
      <c r="K76" s="304"/>
    </row>
    <row r="77" s="1" customFormat="1" ht="17.25" customHeight="1">
      <c r="B77" s="302"/>
      <c r="C77" s="307" t="s">
        <v>1072</v>
      </c>
      <c r="D77" s="307"/>
      <c r="E77" s="307"/>
      <c r="F77" s="308" t="s">
        <v>1073</v>
      </c>
      <c r="G77" s="309"/>
      <c r="H77" s="307"/>
      <c r="I77" s="307"/>
      <c r="J77" s="307" t="s">
        <v>1074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53</v>
      </c>
      <c r="D79" s="312"/>
      <c r="E79" s="312"/>
      <c r="F79" s="313" t="s">
        <v>1075</v>
      </c>
      <c r="G79" s="314"/>
      <c r="H79" s="290" t="s">
        <v>1076</v>
      </c>
      <c r="I79" s="290" t="s">
        <v>1077</v>
      </c>
      <c r="J79" s="290">
        <v>20</v>
      </c>
      <c r="K79" s="304"/>
    </row>
    <row r="80" s="1" customFormat="1" ht="15" customHeight="1">
      <c r="B80" s="302"/>
      <c r="C80" s="290" t="s">
        <v>1078</v>
      </c>
      <c r="D80" s="290"/>
      <c r="E80" s="290"/>
      <c r="F80" s="313" t="s">
        <v>1075</v>
      </c>
      <c r="G80" s="314"/>
      <c r="H80" s="290" t="s">
        <v>1079</v>
      </c>
      <c r="I80" s="290" t="s">
        <v>1077</v>
      </c>
      <c r="J80" s="290">
        <v>120</v>
      </c>
      <c r="K80" s="304"/>
    </row>
    <row r="81" s="1" customFormat="1" ht="15" customHeight="1">
      <c r="B81" s="315"/>
      <c r="C81" s="290" t="s">
        <v>1080</v>
      </c>
      <c r="D81" s="290"/>
      <c r="E81" s="290"/>
      <c r="F81" s="313" t="s">
        <v>1081</v>
      </c>
      <c r="G81" s="314"/>
      <c r="H81" s="290" t="s">
        <v>1082</v>
      </c>
      <c r="I81" s="290" t="s">
        <v>1077</v>
      </c>
      <c r="J81" s="290">
        <v>50</v>
      </c>
      <c r="K81" s="304"/>
    </row>
    <row r="82" s="1" customFormat="1" ht="15" customHeight="1">
      <c r="B82" s="315"/>
      <c r="C82" s="290" t="s">
        <v>1083</v>
      </c>
      <c r="D82" s="290"/>
      <c r="E82" s="290"/>
      <c r="F82" s="313" t="s">
        <v>1075</v>
      </c>
      <c r="G82" s="314"/>
      <c r="H82" s="290" t="s">
        <v>1084</v>
      </c>
      <c r="I82" s="290" t="s">
        <v>1085</v>
      </c>
      <c r="J82" s="290"/>
      <c r="K82" s="304"/>
    </row>
    <row r="83" s="1" customFormat="1" ht="15" customHeight="1">
      <c r="B83" s="315"/>
      <c r="C83" s="316" t="s">
        <v>1086</v>
      </c>
      <c r="D83" s="316"/>
      <c r="E83" s="316"/>
      <c r="F83" s="317" t="s">
        <v>1081</v>
      </c>
      <c r="G83" s="316"/>
      <c r="H83" s="316" t="s">
        <v>1087</v>
      </c>
      <c r="I83" s="316" t="s">
        <v>1077</v>
      </c>
      <c r="J83" s="316">
        <v>15</v>
      </c>
      <c r="K83" s="304"/>
    </row>
    <row r="84" s="1" customFormat="1" ht="15" customHeight="1">
      <c r="B84" s="315"/>
      <c r="C84" s="316" t="s">
        <v>1088</v>
      </c>
      <c r="D84" s="316"/>
      <c r="E84" s="316"/>
      <c r="F84" s="317" t="s">
        <v>1081</v>
      </c>
      <c r="G84" s="316"/>
      <c r="H84" s="316" t="s">
        <v>1089</v>
      </c>
      <c r="I84" s="316" t="s">
        <v>1077</v>
      </c>
      <c r="J84" s="316">
        <v>15</v>
      </c>
      <c r="K84" s="304"/>
    </row>
    <row r="85" s="1" customFormat="1" ht="15" customHeight="1">
      <c r="B85" s="315"/>
      <c r="C85" s="316" t="s">
        <v>1090</v>
      </c>
      <c r="D85" s="316"/>
      <c r="E85" s="316"/>
      <c r="F85" s="317" t="s">
        <v>1081</v>
      </c>
      <c r="G85" s="316"/>
      <c r="H85" s="316" t="s">
        <v>1091</v>
      </c>
      <c r="I85" s="316" t="s">
        <v>1077</v>
      </c>
      <c r="J85" s="316">
        <v>20</v>
      </c>
      <c r="K85" s="304"/>
    </row>
    <row r="86" s="1" customFormat="1" ht="15" customHeight="1">
      <c r="B86" s="315"/>
      <c r="C86" s="316" t="s">
        <v>1092</v>
      </c>
      <c r="D86" s="316"/>
      <c r="E86" s="316"/>
      <c r="F86" s="317" t="s">
        <v>1081</v>
      </c>
      <c r="G86" s="316"/>
      <c r="H86" s="316" t="s">
        <v>1093</v>
      </c>
      <c r="I86" s="316" t="s">
        <v>1077</v>
      </c>
      <c r="J86" s="316">
        <v>20</v>
      </c>
      <c r="K86" s="304"/>
    </row>
    <row r="87" s="1" customFormat="1" ht="15" customHeight="1">
      <c r="B87" s="315"/>
      <c r="C87" s="290" t="s">
        <v>1094</v>
      </c>
      <c r="D87" s="290"/>
      <c r="E87" s="290"/>
      <c r="F87" s="313" t="s">
        <v>1081</v>
      </c>
      <c r="G87" s="314"/>
      <c r="H87" s="290" t="s">
        <v>1095</v>
      </c>
      <c r="I87" s="290" t="s">
        <v>1077</v>
      </c>
      <c r="J87" s="290">
        <v>50</v>
      </c>
      <c r="K87" s="304"/>
    </row>
    <row r="88" s="1" customFormat="1" ht="15" customHeight="1">
      <c r="B88" s="315"/>
      <c r="C88" s="290" t="s">
        <v>1096</v>
      </c>
      <c r="D88" s="290"/>
      <c r="E88" s="290"/>
      <c r="F88" s="313" t="s">
        <v>1081</v>
      </c>
      <c r="G88" s="314"/>
      <c r="H88" s="290" t="s">
        <v>1097</v>
      </c>
      <c r="I88" s="290" t="s">
        <v>1077</v>
      </c>
      <c r="J88" s="290">
        <v>20</v>
      </c>
      <c r="K88" s="304"/>
    </row>
    <row r="89" s="1" customFormat="1" ht="15" customHeight="1">
      <c r="B89" s="315"/>
      <c r="C89" s="290" t="s">
        <v>1098</v>
      </c>
      <c r="D89" s="290"/>
      <c r="E89" s="290"/>
      <c r="F89" s="313" t="s">
        <v>1081</v>
      </c>
      <c r="G89" s="314"/>
      <c r="H89" s="290" t="s">
        <v>1099</v>
      </c>
      <c r="I89" s="290" t="s">
        <v>1077</v>
      </c>
      <c r="J89" s="290">
        <v>20</v>
      </c>
      <c r="K89" s="304"/>
    </row>
    <row r="90" s="1" customFormat="1" ht="15" customHeight="1">
      <c r="B90" s="315"/>
      <c r="C90" s="290" t="s">
        <v>1100</v>
      </c>
      <c r="D90" s="290"/>
      <c r="E90" s="290"/>
      <c r="F90" s="313" t="s">
        <v>1081</v>
      </c>
      <c r="G90" s="314"/>
      <c r="H90" s="290" t="s">
        <v>1101</v>
      </c>
      <c r="I90" s="290" t="s">
        <v>1077</v>
      </c>
      <c r="J90" s="290">
        <v>50</v>
      </c>
      <c r="K90" s="304"/>
    </row>
    <row r="91" s="1" customFormat="1" ht="15" customHeight="1">
      <c r="B91" s="315"/>
      <c r="C91" s="290" t="s">
        <v>1102</v>
      </c>
      <c r="D91" s="290"/>
      <c r="E91" s="290"/>
      <c r="F91" s="313" t="s">
        <v>1081</v>
      </c>
      <c r="G91" s="314"/>
      <c r="H91" s="290" t="s">
        <v>1102</v>
      </c>
      <c r="I91" s="290" t="s">
        <v>1077</v>
      </c>
      <c r="J91" s="290">
        <v>50</v>
      </c>
      <c r="K91" s="304"/>
    </row>
    <row r="92" s="1" customFormat="1" ht="15" customHeight="1">
      <c r="B92" s="315"/>
      <c r="C92" s="290" t="s">
        <v>1103</v>
      </c>
      <c r="D92" s="290"/>
      <c r="E92" s="290"/>
      <c r="F92" s="313" t="s">
        <v>1081</v>
      </c>
      <c r="G92" s="314"/>
      <c r="H92" s="290" t="s">
        <v>1104</v>
      </c>
      <c r="I92" s="290" t="s">
        <v>1077</v>
      </c>
      <c r="J92" s="290">
        <v>255</v>
      </c>
      <c r="K92" s="304"/>
    </row>
    <row r="93" s="1" customFormat="1" ht="15" customHeight="1">
      <c r="B93" s="315"/>
      <c r="C93" s="290" t="s">
        <v>1105</v>
      </c>
      <c r="D93" s="290"/>
      <c r="E93" s="290"/>
      <c r="F93" s="313" t="s">
        <v>1075</v>
      </c>
      <c r="G93" s="314"/>
      <c r="H93" s="290" t="s">
        <v>1106</v>
      </c>
      <c r="I93" s="290" t="s">
        <v>1107</v>
      </c>
      <c r="J93" s="290"/>
      <c r="K93" s="304"/>
    </row>
    <row r="94" s="1" customFormat="1" ht="15" customHeight="1">
      <c r="B94" s="315"/>
      <c r="C94" s="290" t="s">
        <v>1108</v>
      </c>
      <c r="D94" s="290"/>
      <c r="E94" s="290"/>
      <c r="F94" s="313" t="s">
        <v>1075</v>
      </c>
      <c r="G94" s="314"/>
      <c r="H94" s="290" t="s">
        <v>1109</v>
      </c>
      <c r="I94" s="290" t="s">
        <v>1110</v>
      </c>
      <c r="J94" s="290"/>
      <c r="K94" s="304"/>
    </row>
    <row r="95" s="1" customFormat="1" ht="15" customHeight="1">
      <c r="B95" s="315"/>
      <c r="C95" s="290" t="s">
        <v>1111</v>
      </c>
      <c r="D95" s="290"/>
      <c r="E95" s="290"/>
      <c r="F95" s="313" t="s">
        <v>1075</v>
      </c>
      <c r="G95" s="314"/>
      <c r="H95" s="290" t="s">
        <v>1111</v>
      </c>
      <c r="I95" s="290" t="s">
        <v>1110</v>
      </c>
      <c r="J95" s="290"/>
      <c r="K95" s="304"/>
    </row>
    <row r="96" s="1" customFormat="1" ht="15" customHeight="1">
      <c r="B96" s="315"/>
      <c r="C96" s="290" t="s">
        <v>38</v>
      </c>
      <c r="D96" s="290"/>
      <c r="E96" s="290"/>
      <c r="F96" s="313" t="s">
        <v>1075</v>
      </c>
      <c r="G96" s="314"/>
      <c r="H96" s="290" t="s">
        <v>1112</v>
      </c>
      <c r="I96" s="290" t="s">
        <v>1110</v>
      </c>
      <c r="J96" s="290"/>
      <c r="K96" s="304"/>
    </row>
    <row r="97" s="1" customFormat="1" ht="15" customHeight="1">
      <c r="B97" s="315"/>
      <c r="C97" s="290" t="s">
        <v>48</v>
      </c>
      <c r="D97" s="290"/>
      <c r="E97" s="290"/>
      <c r="F97" s="313" t="s">
        <v>1075</v>
      </c>
      <c r="G97" s="314"/>
      <c r="H97" s="290" t="s">
        <v>1113</v>
      </c>
      <c r="I97" s="290" t="s">
        <v>1110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1114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1069</v>
      </c>
      <c r="D103" s="305"/>
      <c r="E103" s="305"/>
      <c r="F103" s="305" t="s">
        <v>1070</v>
      </c>
      <c r="G103" s="306"/>
      <c r="H103" s="305" t="s">
        <v>54</v>
      </c>
      <c r="I103" s="305" t="s">
        <v>57</v>
      </c>
      <c r="J103" s="305" t="s">
        <v>1071</v>
      </c>
      <c r="K103" s="304"/>
    </row>
    <row r="104" s="1" customFormat="1" ht="17.25" customHeight="1">
      <c r="B104" s="302"/>
      <c r="C104" s="307" t="s">
        <v>1072</v>
      </c>
      <c r="D104" s="307"/>
      <c r="E104" s="307"/>
      <c r="F104" s="308" t="s">
        <v>1073</v>
      </c>
      <c r="G104" s="309"/>
      <c r="H104" s="307"/>
      <c r="I104" s="307"/>
      <c r="J104" s="307" t="s">
        <v>1074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53</v>
      </c>
      <c r="D106" s="312"/>
      <c r="E106" s="312"/>
      <c r="F106" s="313" t="s">
        <v>1075</v>
      </c>
      <c r="G106" s="290"/>
      <c r="H106" s="290" t="s">
        <v>1115</v>
      </c>
      <c r="I106" s="290" t="s">
        <v>1077</v>
      </c>
      <c r="J106" s="290">
        <v>20</v>
      </c>
      <c r="K106" s="304"/>
    </row>
    <row r="107" s="1" customFormat="1" ht="15" customHeight="1">
      <c r="B107" s="302"/>
      <c r="C107" s="290" t="s">
        <v>1078</v>
      </c>
      <c r="D107" s="290"/>
      <c r="E107" s="290"/>
      <c r="F107" s="313" t="s">
        <v>1075</v>
      </c>
      <c r="G107" s="290"/>
      <c r="H107" s="290" t="s">
        <v>1115</v>
      </c>
      <c r="I107" s="290" t="s">
        <v>1077</v>
      </c>
      <c r="J107" s="290">
        <v>120</v>
      </c>
      <c r="K107" s="304"/>
    </row>
    <row r="108" s="1" customFormat="1" ht="15" customHeight="1">
      <c r="B108" s="315"/>
      <c r="C108" s="290" t="s">
        <v>1080</v>
      </c>
      <c r="D108" s="290"/>
      <c r="E108" s="290"/>
      <c r="F108" s="313" t="s">
        <v>1081</v>
      </c>
      <c r="G108" s="290"/>
      <c r="H108" s="290" t="s">
        <v>1115</v>
      </c>
      <c r="I108" s="290" t="s">
        <v>1077</v>
      </c>
      <c r="J108" s="290">
        <v>50</v>
      </c>
      <c r="K108" s="304"/>
    </row>
    <row r="109" s="1" customFormat="1" ht="15" customHeight="1">
      <c r="B109" s="315"/>
      <c r="C109" s="290" t="s">
        <v>1083</v>
      </c>
      <c r="D109" s="290"/>
      <c r="E109" s="290"/>
      <c r="F109" s="313" t="s">
        <v>1075</v>
      </c>
      <c r="G109" s="290"/>
      <c r="H109" s="290" t="s">
        <v>1115</v>
      </c>
      <c r="I109" s="290" t="s">
        <v>1085</v>
      </c>
      <c r="J109" s="290"/>
      <c r="K109" s="304"/>
    </row>
    <row r="110" s="1" customFormat="1" ht="15" customHeight="1">
      <c r="B110" s="315"/>
      <c r="C110" s="290" t="s">
        <v>1094</v>
      </c>
      <c r="D110" s="290"/>
      <c r="E110" s="290"/>
      <c r="F110" s="313" t="s">
        <v>1081</v>
      </c>
      <c r="G110" s="290"/>
      <c r="H110" s="290" t="s">
        <v>1115</v>
      </c>
      <c r="I110" s="290" t="s">
        <v>1077</v>
      </c>
      <c r="J110" s="290">
        <v>50</v>
      </c>
      <c r="K110" s="304"/>
    </row>
    <row r="111" s="1" customFormat="1" ht="15" customHeight="1">
      <c r="B111" s="315"/>
      <c r="C111" s="290" t="s">
        <v>1102</v>
      </c>
      <c r="D111" s="290"/>
      <c r="E111" s="290"/>
      <c r="F111" s="313" t="s">
        <v>1081</v>
      </c>
      <c r="G111" s="290"/>
      <c r="H111" s="290" t="s">
        <v>1115</v>
      </c>
      <c r="I111" s="290" t="s">
        <v>1077</v>
      </c>
      <c r="J111" s="290">
        <v>50</v>
      </c>
      <c r="K111" s="304"/>
    </row>
    <row r="112" s="1" customFormat="1" ht="15" customHeight="1">
      <c r="B112" s="315"/>
      <c r="C112" s="290" t="s">
        <v>1100</v>
      </c>
      <c r="D112" s="290"/>
      <c r="E112" s="290"/>
      <c r="F112" s="313" t="s">
        <v>1081</v>
      </c>
      <c r="G112" s="290"/>
      <c r="H112" s="290" t="s">
        <v>1115</v>
      </c>
      <c r="I112" s="290" t="s">
        <v>1077</v>
      </c>
      <c r="J112" s="290">
        <v>50</v>
      </c>
      <c r="K112" s="304"/>
    </row>
    <row r="113" s="1" customFormat="1" ht="15" customHeight="1">
      <c r="B113" s="315"/>
      <c r="C113" s="290" t="s">
        <v>53</v>
      </c>
      <c r="D113" s="290"/>
      <c r="E113" s="290"/>
      <c r="F113" s="313" t="s">
        <v>1075</v>
      </c>
      <c r="G113" s="290"/>
      <c r="H113" s="290" t="s">
        <v>1116</v>
      </c>
      <c r="I113" s="290" t="s">
        <v>1077</v>
      </c>
      <c r="J113" s="290">
        <v>20</v>
      </c>
      <c r="K113" s="304"/>
    </row>
    <row r="114" s="1" customFormat="1" ht="15" customHeight="1">
      <c r="B114" s="315"/>
      <c r="C114" s="290" t="s">
        <v>1117</v>
      </c>
      <c r="D114" s="290"/>
      <c r="E114" s="290"/>
      <c r="F114" s="313" t="s">
        <v>1075</v>
      </c>
      <c r="G114" s="290"/>
      <c r="H114" s="290" t="s">
        <v>1118</v>
      </c>
      <c r="I114" s="290" t="s">
        <v>1077</v>
      </c>
      <c r="J114" s="290">
        <v>120</v>
      </c>
      <c r="K114" s="304"/>
    </row>
    <row r="115" s="1" customFormat="1" ht="15" customHeight="1">
      <c r="B115" s="315"/>
      <c r="C115" s="290" t="s">
        <v>38</v>
      </c>
      <c r="D115" s="290"/>
      <c r="E115" s="290"/>
      <c r="F115" s="313" t="s">
        <v>1075</v>
      </c>
      <c r="G115" s="290"/>
      <c r="H115" s="290" t="s">
        <v>1119</v>
      </c>
      <c r="I115" s="290" t="s">
        <v>1110</v>
      </c>
      <c r="J115" s="290"/>
      <c r="K115" s="304"/>
    </row>
    <row r="116" s="1" customFormat="1" ht="15" customHeight="1">
      <c r="B116" s="315"/>
      <c r="C116" s="290" t="s">
        <v>48</v>
      </c>
      <c r="D116" s="290"/>
      <c r="E116" s="290"/>
      <c r="F116" s="313" t="s">
        <v>1075</v>
      </c>
      <c r="G116" s="290"/>
      <c r="H116" s="290" t="s">
        <v>1120</v>
      </c>
      <c r="I116" s="290" t="s">
        <v>1110</v>
      </c>
      <c r="J116" s="290"/>
      <c r="K116" s="304"/>
    </row>
    <row r="117" s="1" customFormat="1" ht="15" customHeight="1">
      <c r="B117" s="315"/>
      <c r="C117" s="290" t="s">
        <v>57</v>
      </c>
      <c r="D117" s="290"/>
      <c r="E117" s="290"/>
      <c r="F117" s="313" t="s">
        <v>1075</v>
      </c>
      <c r="G117" s="290"/>
      <c r="H117" s="290" t="s">
        <v>1121</v>
      </c>
      <c r="I117" s="290" t="s">
        <v>1122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1123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1069</v>
      </c>
      <c r="D123" s="305"/>
      <c r="E123" s="305"/>
      <c r="F123" s="305" t="s">
        <v>1070</v>
      </c>
      <c r="G123" s="306"/>
      <c r="H123" s="305" t="s">
        <v>54</v>
      </c>
      <c r="I123" s="305" t="s">
        <v>57</v>
      </c>
      <c r="J123" s="305" t="s">
        <v>1071</v>
      </c>
      <c r="K123" s="334"/>
    </row>
    <row r="124" s="1" customFormat="1" ht="17.25" customHeight="1">
      <c r="B124" s="333"/>
      <c r="C124" s="307" t="s">
        <v>1072</v>
      </c>
      <c r="D124" s="307"/>
      <c r="E124" s="307"/>
      <c r="F124" s="308" t="s">
        <v>1073</v>
      </c>
      <c r="G124" s="309"/>
      <c r="H124" s="307"/>
      <c r="I124" s="307"/>
      <c r="J124" s="307" t="s">
        <v>1074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1078</v>
      </c>
      <c r="D126" s="312"/>
      <c r="E126" s="312"/>
      <c r="F126" s="313" t="s">
        <v>1075</v>
      </c>
      <c r="G126" s="290"/>
      <c r="H126" s="290" t="s">
        <v>1115</v>
      </c>
      <c r="I126" s="290" t="s">
        <v>1077</v>
      </c>
      <c r="J126" s="290">
        <v>120</v>
      </c>
      <c r="K126" s="338"/>
    </row>
    <row r="127" s="1" customFormat="1" ht="15" customHeight="1">
      <c r="B127" s="335"/>
      <c r="C127" s="290" t="s">
        <v>1124</v>
      </c>
      <c r="D127" s="290"/>
      <c r="E127" s="290"/>
      <c r="F127" s="313" t="s">
        <v>1075</v>
      </c>
      <c r="G127" s="290"/>
      <c r="H127" s="290" t="s">
        <v>1125</v>
      </c>
      <c r="I127" s="290" t="s">
        <v>1077</v>
      </c>
      <c r="J127" s="290" t="s">
        <v>1126</v>
      </c>
      <c r="K127" s="338"/>
    </row>
    <row r="128" s="1" customFormat="1" ht="15" customHeight="1">
      <c r="B128" s="335"/>
      <c r="C128" s="290" t="s">
        <v>1023</v>
      </c>
      <c r="D128" s="290"/>
      <c r="E128" s="290"/>
      <c r="F128" s="313" t="s">
        <v>1075</v>
      </c>
      <c r="G128" s="290"/>
      <c r="H128" s="290" t="s">
        <v>1127</v>
      </c>
      <c r="I128" s="290" t="s">
        <v>1077</v>
      </c>
      <c r="J128" s="290" t="s">
        <v>1126</v>
      </c>
      <c r="K128" s="338"/>
    </row>
    <row r="129" s="1" customFormat="1" ht="15" customHeight="1">
      <c r="B129" s="335"/>
      <c r="C129" s="290" t="s">
        <v>1086</v>
      </c>
      <c r="D129" s="290"/>
      <c r="E129" s="290"/>
      <c r="F129" s="313" t="s">
        <v>1081</v>
      </c>
      <c r="G129" s="290"/>
      <c r="H129" s="290" t="s">
        <v>1087</v>
      </c>
      <c r="I129" s="290" t="s">
        <v>1077</v>
      </c>
      <c r="J129" s="290">
        <v>15</v>
      </c>
      <c r="K129" s="338"/>
    </row>
    <row r="130" s="1" customFormat="1" ht="15" customHeight="1">
      <c r="B130" s="335"/>
      <c r="C130" s="316" t="s">
        <v>1088</v>
      </c>
      <c r="D130" s="316"/>
      <c r="E130" s="316"/>
      <c r="F130" s="317" t="s">
        <v>1081</v>
      </c>
      <c r="G130" s="316"/>
      <c r="H130" s="316" t="s">
        <v>1089</v>
      </c>
      <c r="I130" s="316" t="s">
        <v>1077</v>
      </c>
      <c r="J130" s="316">
        <v>15</v>
      </c>
      <c r="K130" s="338"/>
    </row>
    <row r="131" s="1" customFormat="1" ht="15" customHeight="1">
      <c r="B131" s="335"/>
      <c r="C131" s="316" t="s">
        <v>1090</v>
      </c>
      <c r="D131" s="316"/>
      <c r="E131" s="316"/>
      <c r="F131" s="317" t="s">
        <v>1081</v>
      </c>
      <c r="G131" s="316"/>
      <c r="H131" s="316" t="s">
        <v>1091</v>
      </c>
      <c r="I131" s="316" t="s">
        <v>1077</v>
      </c>
      <c r="J131" s="316">
        <v>20</v>
      </c>
      <c r="K131" s="338"/>
    </row>
    <row r="132" s="1" customFormat="1" ht="15" customHeight="1">
      <c r="B132" s="335"/>
      <c r="C132" s="316" t="s">
        <v>1092</v>
      </c>
      <c r="D132" s="316"/>
      <c r="E132" s="316"/>
      <c r="F132" s="317" t="s">
        <v>1081</v>
      </c>
      <c r="G132" s="316"/>
      <c r="H132" s="316" t="s">
        <v>1093</v>
      </c>
      <c r="I132" s="316" t="s">
        <v>1077</v>
      </c>
      <c r="J132" s="316">
        <v>20</v>
      </c>
      <c r="K132" s="338"/>
    </row>
    <row r="133" s="1" customFormat="1" ht="15" customHeight="1">
      <c r="B133" s="335"/>
      <c r="C133" s="290" t="s">
        <v>1080</v>
      </c>
      <c r="D133" s="290"/>
      <c r="E133" s="290"/>
      <c r="F133" s="313" t="s">
        <v>1081</v>
      </c>
      <c r="G133" s="290"/>
      <c r="H133" s="290" t="s">
        <v>1115</v>
      </c>
      <c r="I133" s="290" t="s">
        <v>1077</v>
      </c>
      <c r="J133" s="290">
        <v>50</v>
      </c>
      <c r="K133" s="338"/>
    </row>
    <row r="134" s="1" customFormat="1" ht="15" customHeight="1">
      <c r="B134" s="335"/>
      <c r="C134" s="290" t="s">
        <v>1094</v>
      </c>
      <c r="D134" s="290"/>
      <c r="E134" s="290"/>
      <c r="F134" s="313" t="s">
        <v>1081</v>
      </c>
      <c r="G134" s="290"/>
      <c r="H134" s="290" t="s">
        <v>1115</v>
      </c>
      <c r="I134" s="290" t="s">
        <v>1077</v>
      </c>
      <c r="J134" s="290">
        <v>50</v>
      </c>
      <c r="K134" s="338"/>
    </row>
    <row r="135" s="1" customFormat="1" ht="15" customHeight="1">
      <c r="B135" s="335"/>
      <c r="C135" s="290" t="s">
        <v>1100</v>
      </c>
      <c r="D135" s="290"/>
      <c r="E135" s="290"/>
      <c r="F135" s="313" t="s">
        <v>1081</v>
      </c>
      <c r="G135" s="290"/>
      <c r="H135" s="290" t="s">
        <v>1115</v>
      </c>
      <c r="I135" s="290" t="s">
        <v>1077</v>
      </c>
      <c r="J135" s="290">
        <v>50</v>
      </c>
      <c r="K135" s="338"/>
    </row>
    <row r="136" s="1" customFormat="1" ht="15" customHeight="1">
      <c r="B136" s="335"/>
      <c r="C136" s="290" t="s">
        <v>1102</v>
      </c>
      <c r="D136" s="290"/>
      <c r="E136" s="290"/>
      <c r="F136" s="313" t="s">
        <v>1081</v>
      </c>
      <c r="G136" s="290"/>
      <c r="H136" s="290" t="s">
        <v>1115</v>
      </c>
      <c r="I136" s="290" t="s">
        <v>1077</v>
      </c>
      <c r="J136" s="290">
        <v>50</v>
      </c>
      <c r="K136" s="338"/>
    </row>
    <row r="137" s="1" customFormat="1" ht="15" customHeight="1">
      <c r="B137" s="335"/>
      <c r="C137" s="290" t="s">
        <v>1103</v>
      </c>
      <c r="D137" s="290"/>
      <c r="E137" s="290"/>
      <c r="F137" s="313" t="s">
        <v>1081</v>
      </c>
      <c r="G137" s="290"/>
      <c r="H137" s="290" t="s">
        <v>1128</v>
      </c>
      <c r="I137" s="290" t="s">
        <v>1077</v>
      </c>
      <c r="J137" s="290">
        <v>255</v>
      </c>
      <c r="K137" s="338"/>
    </row>
    <row r="138" s="1" customFormat="1" ht="15" customHeight="1">
      <c r="B138" s="335"/>
      <c r="C138" s="290" t="s">
        <v>1105</v>
      </c>
      <c r="D138" s="290"/>
      <c r="E138" s="290"/>
      <c r="F138" s="313" t="s">
        <v>1075</v>
      </c>
      <c r="G138" s="290"/>
      <c r="H138" s="290" t="s">
        <v>1129</v>
      </c>
      <c r="I138" s="290" t="s">
        <v>1107</v>
      </c>
      <c r="J138" s="290"/>
      <c r="K138" s="338"/>
    </row>
    <row r="139" s="1" customFormat="1" ht="15" customHeight="1">
      <c r="B139" s="335"/>
      <c r="C139" s="290" t="s">
        <v>1108</v>
      </c>
      <c r="D139" s="290"/>
      <c r="E139" s="290"/>
      <c r="F139" s="313" t="s">
        <v>1075</v>
      </c>
      <c r="G139" s="290"/>
      <c r="H139" s="290" t="s">
        <v>1130</v>
      </c>
      <c r="I139" s="290" t="s">
        <v>1110</v>
      </c>
      <c r="J139" s="290"/>
      <c r="K139" s="338"/>
    </row>
    <row r="140" s="1" customFormat="1" ht="15" customHeight="1">
      <c r="B140" s="335"/>
      <c r="C140" s="290" t="s">
        <v>1111</v>
      </c>
      <c r="D140" s="290"/>
      <c r="E140" s="290"/>
      <c r="F140" s="313" t="s">
        <v>1075</v>
      </c>
      <c r="G140" s="290"/>
      <c r="H140" s="290" t="s">
        <v>1111</v>
      </c>
      <c r="I140" s="290" t="s">
        <v>1110</v>
      </c>
      <c r="J140" s="290"/>
      <c r="K140" s="338"/>
    </row>
    <row r="141" s="1" customFormat="1" ht="15" customHeight="1">
      <c r="B141" s="335"/>
      <c r="C141" s="290" t="s">
        <v>38</v>
      </c>
      <c r="D141" s="290"/>
      <c r="E141" s="290"/>
      <c r="F141" s="313" t="s">
        <v>1075</v>
      </c>
      <c r="G141" s="290"/>
      <c r="H141" s="290" t="s">
        <v>1131</v>
      </c>
      <c r="I141" s="290" t="s">
        <v>1110</v>
      </c>
      <c r="J141" s="290"/>
      <c r="K141" s="338"/>
    </row>
    <row r="142" s="1" customFormat="1" ht="15" customHeight="1">
      <c r="B142" s="335"/>
      <c r="C142" s="290" t="s">
        <v>1132</v>
      </c>
      <c r="D142" s="290"/>
      <c r="E142" s="290"/>
      <c r="F142" s="313" t="s">
        <v>1075</v>
      </c>
      <c r="G142" s="290"/>
      <c r="H142" s="290" t="s">
        <v>1133</v>
      </c>
      <c r="I142" s="290" t="s">
        <v>1110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1134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1069</v>
      </c>
      <c r="D148" s="305"/>
      <c r="E148" s="305"/>
      <c r="F148" s="305" t="s">
        <v>1070</v>
      </c>
      <c r="G148" s="306"/>
      <c r="H148" s="305" t="s">
        <v>54</v>
      </c>
      <c r="I148" s="305" t="s">
        <v>57</v>
      </c>
      <c r="J148" s="305" t="s">
        <v>1071</v>
      </c>
      <c r="K148" s="304"/>
    </row>
    <row r="149" s="1" customFormat="1" ht="17.25" customHeight="1">
      <c r="B149" s="302"/>
      <c r="C149" s="307" t="s">
        <v>1072</v>
      </c>
      <c r="D149" s="307"/>
      <c r="E149" s="307"/>
      <c r="F149" s="308" t="s">
        <v>1073</v>
      </c>
      <c r="G149" s="309"/>
      <c r="H149" s="307"/>
      <c r="I149" s="307"/>
      <c r="J149" s="307" t="s">
        <v>1074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1078</v>
      </c>
      <c r="D151" s="290"/>
      <c r="E151" s="290"/>
      <c r="F151" s="343" t="s">
        <v>1075</v>
      </c>
      <c r="G151" s="290"/>
      <c r="H151" s="342" t="s">
        <v>1115</v>
      </c>
      <c r="I151" s="342" t="s">
        <v>1077</v>
      </c>
      <c r="J151" s="342">
        <v>120</v>
      </c>
      <c r="K151" s="338"/>
    </row>
    <row r="152" s="1" customFormat="1" ht="15" customHeight="1">
      <c r="B152" s="315"/>
      <c r="C152" s="342" t="s">
        <v>1124</v>
      </c>
      <c r="D152" s="290"/>
      <c r="E152" s="290"/>
      <c r="F152" s="343" t="s">
        <v>1075</v>
      </c>
      <c r="G152" s="290"/>
      <c r="H152" s="342" t="s">
        <v>1135</v>
      </c>
      <c r="I152" s="342" t="s">
        <v>1077</v>
      </c>
      <c r="J152" s="342" t="s">
        <v>1126</v>
      </c>
      <c r="K152" s="338"/>
    </row>
    <row r="153" s="1" customFormat="1" ht="15" customHeight="1">
      <c r="B153" s="315"/>
      <c r="C153" s="342" t="s">
        <v>1023</v>
      </c>
      <c r="D153" s="290"/>
      <c r="E153" s="290"/>
      <c r="F153" s="343" t="s">
        <v>1075</v>
      </c>
      <c r="G153" s="290"/>
      <c r="H153" s="342" t="s">
        <v>1136</v>
      </c>
      <c r="I153" s="342" t="s">
        <v>1077</v>
      </c>
      <c r="J153" s="342" t="s">
        <v>1126</v>
      </c>
      <c r="K153" s="338"/>
    </row>
    <row r="154" s="1" customFormat="1" ht="15" customHeight="1">
      <c r="B154" s="315"/>
      <c r="C154" s="342" t="s">
        <v>1080</v>
      </c>
      <c r="D154" s="290"/>
      <c r="E154" s="290"/>
      <c r="F154" s="343" t="s">
        <v>1081</v>
      </c>
      <c r="G154" s="290"/>
      <c r="H154" s="342" t="s">
        <v>1115</v>
      </c>
      <c r="I154" s="342" t="s">
        <v>1077</v>
      </c>
      <c r="J154" s="342">
        <v>50</v>
      </c>
      <c r="K154" s="338"/>
    </row>
    <row r="155" s="1" customFormat="1" ht="15" customHeight="1">
      <c r="B155" s="315"/>
      <c r="C155" s="342" t="s">
        <v>1083</v>
      </c>
      <c r="D155" s="290"/>
      <c r="E155" s="290"/>
      <c r="F155" s="343" t="s">
        <v>1075</v>
      </c>
      <c r="G155" s="290"/>
      <c r="H155" s="342" t="s">
        <v>1115</v>
      </c>
      <c r="I155" s="342" t="s">
        <v>1085</v>
      </c>
      <c r="J155" s="342"/>
      <c r="K155" s="338"/>
    </row>
    <row r="156" s="1" customFormat="1" ht="15" customHeight="1">
      <c r="B156" s="315"/>
      <c r="C156" s="342" t="s">
        <v>1094</v>
      </c>
      <c r="D156" s="290"/>
      <c r="E156" s="290"/>
      <c r="F156" s="343" t="s">
        <v>1081</v>
      </c>
      <c r="G156" s="290"/>
      <c r="H156" s="342" t="s">
        <v>1115</v>
      </c>
      <c r="I156" s="342" t="s">
        <v>1077</v>
      </c>
      <c r="J156" s="342">
        <v>50</v>
      </c>
      <c r="K156" s="338"/>
    </row>
    <row r="157" s="1" customFormat="1" ht="15" customHeight="1">
      <c r="B157" s="315"/>
      <c r="C157" s="342" t="s">
        <v>1102</v>
      </c>
      <c r="D157" s="290"/>
      <c r="E157" s="290"/>
      <c r="F157" s="343" t="s">
        <v>1081</v>
      </c>
      <c r="G157" s="290"/>
      <c r="H157" s="342" t="s">
        <v>1115</v>
      </c>
      <c r="I157" s="342" t="s">
        <v>1077</v>
      </c>
      <c r="J157" s="342">
        <v>50</v>
      </c>
      <c r="K157" s="338"/>
    </row>
    <row r="158" s="1" customFormat="1" ht="15" customHeight="1">
      <c r="B158" s="315"/>
      <c r="C158" s="342" t="s">
        <v>1100</v>
      </c>
      <c r="D158" s="290"/>
      <c r="E158" s="290"/>
      <c r="F158" s="343" t="s">
        <v>1081</v>
      </c>
      <c r="G158" s="290"/>
      <c r="H158" s="342" t="s">
        <v>1115</v>
      </c>
      <c r="I158" s="342" t="s">
        <v>1077</v>
      </c>
      <c r="J158" s="342">
        <v>50</v>
      </c>
      <c r="K158" s="338"/>
    </row>
    <row r="159" s="1" customFormat="1" ht="15" customHeight="1">
      <c r="B159" s="315"/>
      <c r="C159" s="342" t="s">
        <v>99</v>
      </c>
      <c r="D159" s="290"/>
      <c r="E159" s="290"/>
      <c r="F159" s="343" t="s">
        <v>1075</v>
      </c>
      <c r="G159" s="290"/>
      <c r="H159" s="342" t="s">
        <v>1137</v>
      </c>
      <c r="I159" s="342" t="s">
        <v>1077</v>
      </c>
      <c r="J159" s="342" t="s">
        <v>1138</v>
      </c>
      <c r="K159" s="338"/>
    </row>
    <row r="160" s="1" customFormat="1" ht="15" customHeight="1">
      <c r="B160" s="315"/>
      <c r="C160" s="342" t="s">
        <v>1139</v>
      </c>
      <c r="D160" s="290"/>
      <c r="E160" s="290"/>
      <c r="F160" s="343" t="s">
        <v>1075</v>
      </c>
      <c r="G160" s="290"/>
      <c r="H160" s="342" t="s">
        <v>1140</v>
      </c>
      <c r="I160" s="342" t="s">
        <v>1110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1141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1069</v>
      </c>
      <c r="D166" s="305"/>
      <c r="E166" s="305"/>
      <c r="F166" s="305" t="s">
        <v>1070</v>
      </c>
      <c r="G166" s="347"/>
      <c r="H166" s="348" t="s">
        <v>54</v>
      </c>
      <c r="I166" s="348" t="s">
        <v>57</v>
      </c>
      <c r="J166" s="305" t="s">
        <v>1071</v>
      </c>
      <c r="K166" s="282"/>
    </row>
    <row r="167" s="1" customFormat="1" ht="17.25" customHeight="1">
      <c r="B167" s="283"/>
      <c r="C167" s="307" t="s">
        <v>1072</v>
      </c>
      <c r="D167" s="307"/>
      <c r="E167" s="307"/>
      <c r="F167" s="308" t="s">
        <v>1073</v>
      </c>
      <c r="G167" s="349"/>
      <c r="H167" s="350"/>
      <c r="I167" s="350"/>
      <c r="J167" s="307" t="s">
        <v>1074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1078</v>
      </c>
      <c r="D169" s="290"/>
      <c r="E169" s="290"/>
      <c r="F169" s="313" t="s">
        <v>1075</v>
      </c>
      <c r="G169" s="290"/>
      <c r="H169" s="290" t="s">
        <v>1115</v>
      </c>
      <c r="I169" s="290" t="s">
        <v>1077</v>
      </c>
      <c r="J169" s="290">
        <v>120</v>
      </c>
      <c r="K169" s="338"/>
    </row>
    <row r="170" s="1" customFormat="1" ht="15" customHeight="1">
      <c r="B170" s="315"/>
      <c r="C170" s="290" t="s">
        <v>1124</v>
      </c>
      <c r="D170" s="290"/>
      <c r="E170" s="290"/>
      <c r="F170" s="313" t="s">
        <v>1075</v>
      </c>
      <c r="G170" s="290"/>
      <c r="H170" s="290" t="s">
        <v>1125</v>
      </c>
      <c r="I170" s="290" t="s">
        <v>1077</v>
      </c>
      <c r="J170" s="290" t="s">
        <v>1126</v>
      </c>
      <c r="K170" s="338"/>
    </row>
    <row r="171" s="1" customFormat="1" ht="15" customHeight="1">
      <c r="B171" s="315"/>
      <c r="C171" s="290" t="s">
        <v>1023</v>
      </c>
      <c r="D171" s="290"/>
      <c r="E171" s="290"/>
      <c r="F171" s="313" t="s">
        <v>1075</v>
      </c>
      <c r="G171" s="290"/>
      <c r="H171" s="290" t="s">
        <v>1142</v>
      </c>
      <c r="I171" s="290" t="s">
        <v>1077</v>
      </c>
      <c r="J171" s="290" t="s">
        <v>1126</v>
      </c>
      <c r="K171" s="338"/>
    </row>
    <row r="172" s="1" customFormat="1" ht="15" customHeight="1">
      <c r="B172" s="315"/>
      <c r="C172" s="290" t="s">
        <v>1080</v>
      </c>
      <c r="D172" s="290"/>
      <c r="E172" s="290"/>
      <c r="F172" s="313" t="s">
        <v>1081</v>
      </c>
      <c r="G172" s="290"/>
      <c r="H172" s="290" t="s">
        <v>1142</v>
      </c>
      <c r="I172" s="290" t="s">
        <v>1077</v>
      </c>
      <c r="J172" s="290">
        <v>50</v>
      </c>
      <c r="K172" s="338"/>
    </row>
    <row r="173" s="1" customFormat="1" ht="15" customHeight="1">
      <c r="B173" s="315"/>
      <c r="C173" s="290" t="s">
        <v>1083</v>
      </c>
      <c r="D173" s="290"/>
      <c r="E173" s="290"/>
      <c r="F173" s="313" t="s">
        <v>1075</v>
      </c>
      <c r="G173" s="290"/>
      <c r="H173" s="290" t="s">
        <v>1142</v>
      </c>
      <c r="I173" s="290" t="s">
        <v>1085</v>
      </c>
      <c r="J173" s="290"/>
      <c r="K173" s="338"/>
    </row>
    <row r="174" s="1" customFormat="1" ht="15" customHeight="1">
      <c r="B174" s="315"/>
      <c r="C174" s="290" t="s">
        <v>1094</v>
      </c>
      <c r="D174" s="290"/>
      <c r="E174" s="290"/>
      <c r="F174" s="313" t="s">
        <v>1081</v>
      </c>
      <c r="G174" s="290"/>
      <c r="H174" s="290" t="s">
        <v>1142</v>
      </c>
      <c r="I174" s="290" t="s">
        <v>1077</v>
      </c>
      <c r="J174" s="290">
        <v>50</v>
      </c>
      <c r="K174" s="338"/>
    </row>
    <row r="175" s="1" customFormat="1" ht="15" customHeight="1">
      <c r="B175" s="315"/>
      <c r="C175" s="290" t="s">
        <v>1102</v>
      </c>
      <c r="D175" s="290"/>
      <c r="E175" s="290"/>
      <c r="F175" s="313" t="s">
        <v>1081</v>
      </c>
      <c r="G175" s="290"/>
      <c r="H175" s="290" t="s">
        <v>1142</v>
      </c>
      <c r="I175" s="290" t="s">
        <v>1077</v>
      </c>
      <c r="J175" s="290">
        <v>50</v>
      </c>
      <c r="K175" s="338"/>
    </row>
    <row r="176" s="1" customFormat="1" ht="15" customHeight="1">
      <c r="B176" s="315"/>
      <c r="C176" s="290" t="s">
        <v>1100</v>
      </c>
      <c r="D176" s="290"/>
      <c r="E176" s="290"/>
      <c r="F176" s="313" t="s">
        <v>1081</v>
      </c>
      <c r="G176" s="290"/>
      <c r="H176" s="290" t="s">
        <v>1142</v>
      </c>
      <c r="I176" s="290" t="s">
        <v>1077</v>
      </c>
      <c r="J176" s="290">
        <v>50</v>
      </c>
      <c r="K176" s="338"/>
    </row>
    <row r="177" s="1" customFormat="1" ht="15" customHeight="1">
      <c r="B177" s="315"/>
      <c r="C177" s="290" t="s">
        <v>114</v>
      </c>
      <c r="D177" s="290"/>
      <c r="E177" s="290"/>
      <c r="F177" s="313" t="s">
        <v>1075</v>
      </c>
      <c r="G177" s="290"/>
      <c r="H177" s="290" t="s">
        <v>1143</v>
      </c>
      <c r="I177" s="290" t="s">
        <v>1144</v>
      </c>
      <c r="J177" s="290"/>
      <c r="K177" s="338"/>
    </row>
    <row r="178" s="1" customFormat="1" ht="15" customHeight="1">
      <c r="B178" s="315"/>
      <c r="C178" s="290" t="s">
        <v>57</v>
      </c>
      <c r="D178" s="290"/>
      <c r="E178" s="290"/>
      <c r="F178" s="313" t="s">
        <v>1075</v>
      </c>
      <c r="G178" s="290"/>
      <c r="H178" s="290" t="s">
        <v>1145</v>
      </c>
      <c r="I178" s="290" t="s">
        <v>1146</v>
      </c>
      <c r="J178" s="290">
        <v>1</v>
      </c>
      <c r="K178" s="338"/>
    </row>
    <row r="179" s="1" customFormat="1" ht="15" customHeight="1">
      <c r="B179" s="315"/>
      <c r="C179" s="290" t="s">
        <v>53</v>
      </c>
      <c r="D179" s="290"/>
      <c r="E179" s="290"/>
      <c r="F179" s="313" t="s">
        <v>1075</v>
      </c>
      <c r="G179" s="290"/>
      <c r="H179" s="290" t="s">
        <v>1147</v>
      </c>
      <c r="I179" s="290" t="s">
        <v>1077</v>
      </c>
      <c r="J179" s="290">
        <v>20</v>
      </c>
      <c r="K179" s="338"/>
    </row>
    <row r="180" s="1" customFormat="1" ht="15" customHeight="1">
      <c r="B180" s="315"/>
      <c r="C180" s="290" t="s">
        <v>54</v>
      </c>
      <c r="D180" s="290"/>
      <c r="E180" s="290"/>
      <c r="F180" s="313" t="s">
        <v>1075</v>
      </c>
      <c r="G180" s="290"/>
      <c r="H180" s="290" t="s">
        <v>1148</v>
      </c>
      <c r="I180" s="290" t="s">
        <v>1077</v>
      </c>
      <c r="J180" s="290">
        <v>255</v>
      </c>
      <c r="K180" s="338"/>
    </row>
    <row r="181" s="1" customFormat="1" ht="15" customHeight="1">
      <c r="B181" s="315"/>
      <c r="C181" s="290" t="s">
        <v>115</v>
      </c>
      <c r="D181" s="290"/>
      <c r="E181" s="290"/>
      <c r="F181" s="313" t="s">
        <v>1075</v>
      </c>
      <c r="G181" s="290"/>
      <c r="H181" s="290" t="s">
        <v>1039</v>
      </c>
      <c r="I181" s="290" t="s">
        <v>1077</v>
      </c>
      <c r="J181" s="290">
        <v>10</v>
      </c>
      <c r="K181" s="338"/>
    </row>
    <row r="182" s="1" customFormat="1" ht="15" customHeight="1">
      <c r="B182" s="315"/>
      <c r="C182" s="290" t="s">
        <v>116</v>
      </c>
      <c r="D182" s="290"/>
      <c r="E182" s="290"/>
      <c r="F182" s="313" t="s">
        <v>1075</v>
      </c>
      <c r="G182" s="290"/>
      <c r="H182" s="290" t="s">
        <v>1149</v>
      </c>
      <c r="I182" s="290" t="s">
        <v>1110</v>
      </c>
      <c r="J182" s="290"/>
      <c r="K182" s="338"/>
    </row>
    <row r="183" s="1" customFormat="1" ht="15" customHeight="1">
      <c r="B183" s="315"/>
      <c r="C183" s="290" t="s">
        <v>1150</v>
      </c>
      <c r="D183" s="290"/>
      <c r="E183" s="290"/>
      <c r="F183" s="313" t="s">
        <v>1075</v>
      </c>
      <c r="G183" s="290"/>
      <c r="H183" s="290" t="s">
        <v>1151</v>
      </c>
      <c r="I183" s="290" t="s">
        <v>1110</v>
      </c>
      <c r="J183" s="290"/>
      <c r="K183" s="338"/>
    </row>
    <row r="184" s="1" customFormat="1" ht="15" customHeight="1">
      <c r="B184" s="315"/>
      <c r="C184" s="290" t="s">
        <v>1139</v>
      </c>
      <c r="D184" s="290"/>
      <c r="E184" s="290"/>
      <c r="F184" s="313" t="s">
        <v>1075</v>
      </c>
      <c r="G184" s="290"/>
      <c r="H184" s="290" t="s">
        <v>1152</v>
      </c>
      <c r="I184" s="290" t="s">
        <v>1110</v>
      </c>
      <c r="J184" s="290"/>
      <c r="K184" s="338"/>
    </row>
    <row r="185" s="1" customFormat="1" ht="15" customHeight="1">
      <c r="B185" s="315"/>
      <c r="C185" s="290" t="s">
        <v>118</v>
      </c>
      <c r="D185" s="290"/>
      <c r="E185" s="290"/>
      <c r="F185" s="313" t="s">
        <v>1081</v>
      </c>
      <c r="G185" s="290"/>
      <c r="H185" s="290" t="s">
        <v>1153</v>
      </c>
      <c r="I185" s="290" t="s">
        <v>1077</v>
      </c>
      <c r="J185" s="290">
        <v>50</v>
      </c>
      <c r="K185" s="338"/>
    </row>
    <row r="186" s="1" customFormat="1" ht="15" customHeight="1">
      <c r="B186" s="315"/>
      <c r="C186" s="290" t="s">
        <v>1154</v>
      </c>
      <c r="D186" s="290"/>
      <c r="E186" s="290"/>
      <c r="F186" s="313" t="s">
        <v>1081</v>
      </c>
      <c r="G186" s="290"/>
      <c r="H186" s="290" t="s">
        <v>1155</v>
      </c>
      <c r="I186" s="290" t="s">
        <v>1156</v>
      </c>
      <c r="J186" s="290"/>
      <c r="K186" s="338"/>
    </row>
    <row r="187" s="1" customFormat="1" ht="15" customHeight="1">
      <c r="B187" s="315"/>
      <c r="C187" s="290" t="s">
        <v>1157</v>
      </c>
      <c r="D187" s="290"/>
      <c r="E187" s="290"/>
      <c r="F187" s="313" t="s">
        <v>1081</v>
      </c>
      <c r="G187" s="290"/>
      <c r="H187" s="290" t="s">
        <v>1158</v>
      </c>
      <c r="I187" s="290" t="s">
        <v>1156</v>
      </c>
      <c r="J187" s="290"/>
      <c r="K187" s="338"/>
    </row>
    <row r="188" s="1" customFormat="1" ht="15" customHeight="1">
      <c r="B188" s="315"/>
      <c r="C188" s="290" t="s">
        <v>1159</v>
      </c>
      <c r="D188" s="290"/>
      <c r="E188" s="290"/>
      <c r="F188" s="313" t="s">
        <v>1081</v>
      </c>
      <c r="G188" s="290"/>
      <c r="H188" s="290" t="s">
        <v>1160</v>
      </c>
      <c r="I188" s="290" t="s">
        <v>1156</v>
      </c>
      <c r="J188" s="290"/>
      <c r="K188" s="338"/>
    </row>
    <row r="189" s="1" customFormat="1" ht="15" customHeight="1">
      <c r="B189" s="315"/>
      <c r="C189" s="351" t="s">
        <v>1161</v>
      </c>
      <c r="D189" s="290"/>
      <c r="E189" s="290"/>
      <c r="F189" s="313" t="s">
        <v>1081</v>
      </c>
      <c r="G189" s="290"/>
      <c r="H189" s="290" t="s">
        <v>1162</v>
      </c>
      <c r="I189" s="290" t="s">
        <v>1163</v>
      </c>
      <c r="J189" s="352" t="s">
        <v>1164</v>
      </c>
      <c r="K189" s="338"/>
    </row>
    <row r="190" s="17" customFormat="1" ht="15" customHeight="1">
      <c r="B190" s="353"/>
      <c r="C190" s="354" t="s">
        <v>1165</v>
      </c>
      <c r="D190" s="355"/>
      <c r="E190" s="355"/>
      <c r="F190" s="356" t="s">
        <v>1081</v>
      </c>
      <c r="G190" s="355"/>
      <c r="H190" s="355" t="s">
        <v>1166</v>
      </c>
      <c r="I190" s="355" t="s">
        <v>1163</v>
      </c>
      <c r="J190" s="357" t="s">
        <v>1164</v>
      </c>
      <c r="K190" s="358"/>
    </row>
    <row r="191" s="1" customFormat="1" ht="15" customHeight="1">
      <c r="B191" s="315"/>
      <c r="C191" s="351" t="s">
        <v>42</v>
      </c>
      <c r="D191" s="290"/>
      <c r="E191" s="290"/>
      <c r="F191" s="313" t="s">
        <v>1075</v>
      </c>
      <c r="G191" s="290"/>
      <c r="H191" s="287" t="s">
        <v>1167</v>
      </c>
      <c r="I191" s="290" t="s">
        <v>1168</v>
      </c>
      <c r="J191" s="290"/>
      <c r="K191" s="338"/>
    </row>
    <row r="192" s="1" customFormat="1" ht="15" customHeight="1">
      <c r="B192" s="315"/>
      <c r="C192" s="351" t="s">
        <v>1169</v>
      </c>
      <c r="D192" s="290"/>
      <c r="E192" s="290"/>
      <c r="F192" s="313" t="s">
        <v>1075</v>
      </c>
      <c r="G192" s="290"/>
      <c r="H192" s="290" t="s">
        <v>1170</v>
      </c>
      <c r="I192" s="290" t="s">
        <v>1110</v>
      </c>
      <c r="J192" s="290"/>
      <c r="K192" s="338"/>
    </row>
    <row r="193" s="1" customFormat="1" ht="15" customHeight="1">
      <c r="B193" s="315"/>
      <c r="C193" s="351" t="s">
        <v>1171</v>
      </c>
      <c r="D193" s="290"/>
      <c r="E193" s="290"/>
      <c r="F193" s="313" t="s">
        <v>1075</v>
      </c>
      <c r="G193" s="290"/>
      <c r="H193" s="290" t="s">
        <v>1172</v>
      </c>
      <c r="I193" s="290" t="s">
        <v>1110</v>
      </c>
      <c r="J193" s="290"/>
      <c r="K193" s="338"/>
    </row>
    <row r="194" s="1" customFormat="1" ht="15" customHeight="1">
      <c r="B194" s="315"/>
      <c r="C194" s="351" t="s">
        <v>1173</v>
      </c>
      <c r="D194" s="290"/>
      <c r="E194" s="290"/>
      <c r="F194" s="313" t="s">
        <v>1081</v>
      </c>
      <c r="G194" s="290"/>
      <c r="H194" s="290" t="s">
        <v>1174</v>
      </c>
      <c r="I194" s="290" t="s">
        <v>1110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1175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1176</v>
      </c>
      <c r="D201" s="360"/>
      <c r="E201" s="360"/>
      <c r="F201" s="360" t="s">
        <v>1177</v>
      </c>
      <c r="G201" s="361"/>
      <c r="H201" s="360" t="s">
        <v>1178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1168</v>
      </c>
      <c r="D203" s="290"/>
      <c r="E203" s="290"/>
      <c r="F203" s="313" t="s">
        <v>43</v>
      </c>
      <c r="G203" s="290"/>
      <c r="H203" s="290" t="s">
        <v>1179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44</v>
      </c>
      <c r="G204" s="290"/>
      <c r="H204" s="290" t="s">
        <v>1180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47</v>
      </c>
      <c r="G205" s="290"/>
      <c r="H205" s="290" t="s">
        <v>1181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45</v>
      </c>
      <c r="G206" s="290"/>
      <c r="H206" s="290" t="s">
        <v>1182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46</v>
      </c>
      <c r="G207" s="290"/>
      <c r="H207" s="290" t="s">
        <v>1183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1122</v>
      </c>
      <c r="D209" s="290"/>
      <c r="E209" s="290"/>
      <c r="F209" s="313" t="s">
        <v>79</v>
      </c>
      <c r="G209" s="290"/>
      <c r="H209" s="290" t="s">
        <v>1184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1018</v>
      </c>
      <c r="G210" s="290"/>
      <c r="H210" s="290" t="s">
        <v>1019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1016</v>
      </c>
      <c r="G211" s="290"/>
      <c r="H211" s="290" t="s">
        <v>1185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1020</v>
      </c>
      <c r="G212" s="351"/>
      <c r="H212" s="342" t="s">
        <v>93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1021</v>
      </c>
      <c r="G213" s="351"/>
      <c r="H213" s="342" t="s">
        <v>998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1146</v>
      </c>
      <c r="D215" s="290"/>
      <c r="E215" s="290"/>
      <c r="F215" s="313">
        <v>1</v>
      </c>
      <c r="G215" s="351"/>
      <c r="H215" s="342" t="s">
        <v>1186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1187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1188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1189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2025-10-16T22:04:53Z</dcterms:created>
  <dcterms:modified xsi:type="dcterms:W3CDTF">2025-10-16T22:04:55Z</dcterms:modified>
</cp:coreProperties>
</file>