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MI1PEPF0000025D\EXCELCNV\70205955-9c00-4be9-a459-a8366148b32e\"/>
    </mc:Choice>
  </mc:AlternateContent>
  <xr:revisionPtr revIDLastSave="9" documentId="8_{683F019F-299E-41C5-961C-267F229A6925}" xr6:coauthVersionLast="47" xr6:coauthVersionMax="47" xr10:uidLastSave="{6855845B-F226-4278-B06F-BAC345EFC1E3}"/>
  <bookViews>
    <workbookView xWindow="-60" yWindow="-60" windowWidth="15480" windowHeight="11640" firstSheet="2" activeTab="2" xr2:uid="{B8E72C67-7E22-41FF-B65E-9BC85E511D86}"/>
  </bookViews>
  <sheets>
    <sheet name="List1" sheetId="1" r:id="rId1"/>
    <sheet name="List2" sheetId="2" r:id="rId2"/>
    <sheet name="List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16" i="2"/>
  <c r="C17" i="2"/>
  <c r="C18" i="2"/>
  <c r="C19" i="2"/>
  <c r="C20" i="2"/>
  <c r="C21" i="2"/>
  <c r="F53" i="3"/>
  <c r="F21" i="3"/>
  <c r="F20" i="3"/>
  <c r="F74" i="3"/>
  <c r="F73" i="3"/>
  <c r="F72" i="3"/>
  <c r="F75" i="3"/>
  <c r="C12" i="2"/>
  <c r="F65" i="3"/>
  <c r="F64" i="3"/>
  <c r="F63" i="3"/>
  <c r="F62" i="3"/>
  <c r="F61" i="3"/>
  <c r="F60" i="3"/>
  <c r="F59" i="3"/>
  <c r="F58" i="3"/>
  <c r="F46" i="3"/>
  <c r="F47" i="3"/>
  <c r="F48" i="3"/>
  <c r="F49" i="3"/>
  <c r="F50" i="3"/>
  <c r="F51" i="3"/>
  <c r="F52" i="3"/>
  <c r="F54" i="3"/>
  <c r="F55" i="3"/>
  <c r="F56" i="3"/>
  <c r="F57" i="3"/>
  <c r="F45" i="3"/>
  <c r="F30" i="3"/>
  <c r="F31" i="3"/>
  <c r="F32" i="3"/>
  <c r="F33" i="3"/>
  <c r="F34" i="3"/>
  <c r="F35" i="3"/>
  <c r="F37" i="3"/>
  <c r="F38" i="3"/>
  <c r="F29" i="3"/>
  <c r="F39" i="3" s="1"/>
  <c r="C10" i="2" s="1"/>
  <c r="F18" i="3"/>
  <c r="F19" i="3"/>
  <c r="F8" i="3"/>
  <c r="F9" i="3"/>
  <c r="F10" i="3"/>
  <c r="F11" i="3"/>
  <c r="F12" i="3"/>
  <c r="F14" i="3"/>
  <c r="F15" i="3"/>
  <c r="F16" i="3"/>
  <c r="F17" i="3"/>
  <c r="F6" i="3"/>
  <c r="F66" i="3"/>
  <c r="C11" i="2"/>
  <c r="F22" i="3"/>
  <c r="C8" i="2"/>
  <c r="C9" i="2"/>
  <c r="C22" i="2"/>
</calcChain>
</file>

<file path=xl/sharedStrings.xml><?xml version="1.0" encoding="utf-8"?>
<sst xmlns="http://schemas.openxmlformats.org/spreadsheetml/2006/main" count="219" uniqueCount="113">
  <si>
    <t>V ý k a z   v ý m ě r   -   Rekapitulace</t>
  </si>
  <si>
    <t>list č. 1</t>
  </si>
  <si>
    <t>K. Vary, Plzeňská VO, I. Etapa</t>
  </si>
  <si>
    <t>celkem</t>
  </si>
  <si>
    <t>úhrnem</t>
  </si>
  <si>
    <t>Hlava III. - ZRN</t>
  </si>
  <si>
    <t>A.Materiál</t>
  </si>
  <si>
    <t>3,6%doprava</t>
  </si>
  <si>
    <t>B.Montáž</t>
  </si>
  <si>
    <t>C. Zemní práce</t>
  </si>
  <si>
    <t>D. Demontáž</t>
  </si>
  <si>
    <t>Hlava XI.</t>
  </si>
  <si>
    <t>Geodetické vytyčení trasy kabelu a umístění stožárů</t>
  </si>
  <si>
    <t>Geodetické zaměření trasy kabelu a zaměření stožáru včetně vloženi do DMMKV</t>
  </si>
  <si>
    <t>Vytyčení podzemních zařízení</t>
  </si>
  <si>
    <t>Dopravní opatření</t>
  </si>
  <si>
    <t>Dokumentace skutečného provedení</t>
  </si>
  <si>
    <t>Revize</t>
  </si>
  <si>
    <t>Investorská činnost</t>
  </si>
  <si>
    <t>K. Vary, Plzeňská VO, I. Etapa    celkem</t>
  </si>
  <si>
    <t>V ý k a z    v ý m ě r</t>
  </si>
  <si>
    <t>archivní číslo</t>
  </si>
  <si>
    <t xml:space="preserve">pořad. </t>
  </si>
  <si>
    <t>měr.</t>
  </si>
  <si>
    <t>množství</t>
  </si>
  <si>
    <t>rozpočtové náklady Kč</t>
  </si>
  <si>
    <t>číslo</t>
  </si>
  <si>
    <t>jedn.</t>
  </si>
  <si>
    <t>jedn. cena</t>
  </si>
  <si>
    <t>A. Materiál :</t>
  </si>
  <si>
    <t>1.</t>
  </si>
  <si>
    <t xml:space="preserve">stožár veřejného osvětlení tří stupňový 8m </t>
  </si>
  <si>
    <t>ks</t>
  </si>
  <si>
    <t>2.</t>
  </si>
  <si>
    <t>výložník 1,5m</t>
  </si>
  <si>
    <t>3.</t>
  </si>
  <si>
    <t>stožárový výzbroj SV6.35.4</t>
  </si>
  <si>
    <t>4.</t>
  </si>
  <si>
    <t>pojistková vložka 3A</t>
  </si>
  <si>
    <t>5.</t>
  </si>
  <si>
    <t>Kabel CYKY 4x10</t>
  </si>
  <si>
    <t>m</t>
  </si>
  <si>
    <t>6.</t>
  </si>
  <si>
    <t>Kabel CYKY 3x1,5</t>
  </si>
  <si>
    <t>7.</t>
  </si>
  <si>
    <t>FeZn pr.10</t>
  </si>
  <si>
    <t>8.</t>
  </si>
  <si>
    <t>svorka křížová SK FeZn</t>
  </si>
  <si>
    <t>9.</t>
  </si>
  <si>
    <t>HDPE 40 šedá s potiskem VO</t>
  </si>
  <si>
    <t>10.</t>
  </si>
  <si>
    <t>písek</t>
  </si>
  <si>
    <t>m3</t>
  </si>
  <si>
    <t>11.</t>
  </si>
  <si>
    <t>výstražná fólie</t>
  </si>
  <si>
    <t>12.</t>
  </si>
  <si>
    <t>spojka CYKY 4x16</t>
  </si>
  <si>
    <t>13.</t>
  </si>
  <si>
    <t>Beton B13,5</t>
  </si>
  <si>
    <t>14.</t>
  </si>
  <si>
    <t>stožárové pouzdro SP315/1000</t>
  </si>
  <si>
    <t>15.</t>
  </si>
  <si>
    <t>roura korugovana 110</t>
  </si>
  <si>
    <t>16.</t>
  </si>
  <si>
    <t>roura korugovana 50</t>
  </si>
  <si>
    <t>A. Materiál   celkem</t>
  </si>
  <si>
    <t>- AKTUALIZACE</t>
  </si>
  <si>
    <t>B. Elektromontáže :</t>
  </si>
  <si>
    <t>stožár osvětlovací ocelový do 12m</t>
  </si>
  <si>
    <t>výložník na stožár 1ramenný do 35kg</t>
  </si>
  <si>
    <t>elektrovýzbroj na stožár</t>
  </si>
  <si>
    <t>svítidlo venkvoní na výložník</t>
  </si>
  <si>
    <t>kabel CU - 1kV volne uložený do 4x25</t>
  </si>
  <si>
    <t>kabel CU - 1kV volne uložený do 3x6/4x4/7x2,5</t>
  </si>
  <si>
    <t>uzemnov. Vedenív zemi uplná montáž FeZn pr.8-10mm</t>
  </si>
  <si>
    <t>montáž spojky CYKY 4x16</t>
  </si>
  <si>
    <t>svorka hromosvodová do 4šroubů</t>
  </si>
  <si>
    <t>trubka plast volně uložená do 50mm</t>
  </si>
  <si>
    <t>B. Montáž   celkem</t>
  </si>
  <si>
    <t>pořad.</t>
  </si>
  <si>
    <t>C. Zemní práce :</t>
  </si>
  <si>
    <t>výkop kabel. Rýhy šířka 35/hloubka 50 tz.3</t>
  </si>
  <si>
    <t>vytrhání drobné dlažby v písku, spáry zalité</t>
  </si>
  <si>
    <t>m2</t>
  </si>
  <si>
    <t>kabelové lože 2x10cm kopaný písek šířka do 65cm</t>
  </si>
  <si>
    <t>výstražná fólie šířka nad 30cm</t>
  </si>
  <si>
    <t>zához kabelové rýhy šířka 35/hloubka 50cm tz.3</t>
  </si>
  <si>
    <t>odvoz zeminy do 10km vč. Poplatku za skládku</t>
  </si>
  <si>
    <t>dlažba kostka drobná (10/10) opotřeb. Do MC vč. Mater</t>
  </si>
  <si>
    <t>výkop kabel. Rýhy šířka 50/hloubka 120cm překop komunikace</t>
  </si>
  <si>
    <t>výkop kabel. Rýhy šířka 40/hloubka 100cm překop komunikace</t>
  </si>
  <si>
    <t>bourání živičných povrchů 6-10cm překop komunikace</t>
  </si>
  <si>
    <t>řezání spáry v asfaltu do 10cm</t>
  </si>
  <si>
    <t>bouraní betonu tl.5cm</t>
  </si>
  <si>
    <t>výstražná folie šířka nad 30cm</t>
  </si>
  <si>
    <t>kabelový prostup z ohebné roury plast pr.110mm</t>
  </si>
  <si>
    <t>zához kabelové rýhy šířka 50/hloubka 120cm tz.4</t>
  </si>
  <si>
    <t>17.</t>
  </si>
  <si>
    <t>betonová vozovka vrstva 5cm včetně materiálu</t>
  </si>
  <si>
    <t>18.</t>
  </si>
  <si>
    <t>obalovaná drť ABJII tl.10cm - překop komunikace</t>
  </si>
  <si>
    <t>19.</t>
  </si>
  <si>
    <t>pouzdro základ VO mimo trasu kabelu pr. 0,2/1,5m</t>
  </si>
  <si>
    <t>20.</t>
  </si>
  <si>
    <t>výkop jámy do 2m3 pro stožár VO ruční tz.3</t>
  </si>
  <si>
    <t>21.</t>
  </si>
  <si>
    <t>odvoz zemniny do 10km vč. Poplatku za skládku</t>
  </si>
  <si>
    <t xml:space="preserve">      C. Zemní práce   celkem</t>
  </si>
  <si>
    <t>d. Demontáž :</t>
  </si>
  <si>
    <t>demontáž betonového sloupu</t>
  </si>
  <si>
    <t>skládkovné 12ks betonových sloupů</t>
  </si>
  <si>
    <t>doprava</t>
  </si>
  <si>
    <t>D. Demontáž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</si>
</sst>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 CE"/>
      <charset val="238"/>
    </font>
    <font>
      <sz val="10"/>
      <name val="Arial CE"/>
      <charset val="238"/>
    </font>
    <font>
      <b/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</font>
    <font>
      <b/>
      <sz val="10"/>
      <name val="Arial CE"/>
      <charset val="238"/>
    </font>
    <font>
      <sz val="10"/>
      <name val="Arial"/>
      <family val="2"/>
      <charset val="238"/>
    </font>
    <font>
      <b/>
      <sz val="8"/>
      <name val="Arial CE"/>
      <charset val="238"/>
    </font>
    <font>
      <b/>
      <sz val="11"/>
      <name val="Arial CE"/>
      <charset val="238"/>
    </font>
    <font>
      <b/>
      <sz val="14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4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3" fillId="0" borderId="12" xfId="0" applyFont="1" applyBorder="1"/>
    <xf numFmtId="0" fontId="0" fillId="0" borderId="13" xfId="0" applyBorder="1"/>
    <xf numFmtId="0" fontId="4" fillId="0" borderId="14" xfId="0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7" xfId="0" applyBorder="1"/>
    <xf numFmtId="0" fontId="3" fillId="0" borderId="0" xfId="0" applyFont="1" applyAlignment="1">
      <alignment horizontal="center"/>
    </xf>
    <xf numFmtId="0" fontId="0" fillId="0" borderId="14" xfId="0" applyBorder="1"/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6" fillId="0" borderId="0" xfId="0" applyFont="1"/>
    <xf numFmtId="0" fontId="3" fillId="0" borderId="2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4" fillId="0" borderId="2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1" xfId="0" applyFont="1" applyBorder="1"/>
    <xf numFmtId="0" fontId="0" fillId="0" borderId="8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0" fillId="2" borderId="1" xfId="0" applyFill="1" applyBorder="1"/>
    <xf numFmtId="0" fontId="9" fillId="0" borderId="1" xfId="0" applyFont="1" applyBorder="1"/>
    <xf numFmtId="0" fontId="3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right"/>
    </xf>
    <xf numFmtId="4" fontId="0" fillId="0" borderId="10" xfId="0" applyNumberFormat="1" applyBorder="1" applyAlignment="1">
      <alignment horizontal="center"/>
    </xf>
    <xf numFmtId="4" fontId="0" fillId="0" borderId="24" xfId="0" applyNumberFormat="1" applyBorder="1" applyAlignment="1">
      <alignment horizontal="center"/>
    </xf>
    <xf numFmtId="0" fontId="6" fillId="0" borderId="1" xfId="0" applyFont="1" applyBorder="1"/>
    <xf numFmtId="49" fontId="0" fillId="0" borderId="16" xfId="0" applyNumberFormat="1" applyBorder="1"/>
    <xf numFmtId="49" fontId="0" fillId="0" borderId="1" xfId="0" applyNumberFormat="1" applyBorder="1" applyAlignment="1">
      <alignment horizontal="center"/>
    </xf>
    <xf numFmtId="4" fontId="0" fillId="0" borderId="25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4" fontId="0" fillId="0" borderId="26" xfId="0" applyNumberFormat="1" applyBorder="1" applyAlignment="1">
      <alignment horizontal="center"/>
    </xf>
    <xf numFmtId="0" fontId="2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/>
    <xf numFmtId="0" fontId="3" fillId="0" borderId="27" xfId="0" applyFont="1" applyBorder="1" applyAlignment="1">
      <alignment horizontal="center"/>
    </xf>
    <xf numFmtId="4" fontId="0" fillId="0" borderId="28" xfId="0" applyNumberFormat="1" applyBorder="1"/>
    <xf numFmtId="4" fontId="0" fillId="0" borderId="0" xfId="0" applyNumberFormat="1"/>
    <xf numFmtId="4" fontId="3" fillId="0" borderId="29" xfId="0" applyNumberFormat="1" applyFont="1" applyBorder="1" applyAlignment="1">
      <alignment horizontal="center"/>
    </xf>
    <xf numFmtId="4" fontId="5" fillId="0" borderId="25" xfId="0" applyNumberFormat="1" applyFont="1" applyBorder="1" applyAlignment="1">
      <alignment horizontal="center"/>
    </xf>
    <xf numFmtId="4" fontId="1" fillId="0" borderId="26" xfId="0" applyNumberFormat="1" applyFont="1" applyBorder="1" applyAlignment="1">
      <alignment horizontal="center"/>
    </xf>
    <xf numFmtId="4" fontId="0" fillId="0" borderId="22" xfId="0" applyNumberFormat="1" applyBorder="1"/>
    <xf numFmtId="4" fontId="1" fillId="0" borderId="22" xfId="0" applyNumberFormat="1" applyFont="1" applyBorder="1" applyAlignment="1">
      <alignment horizontal="center"/>
    </xf>
    <xf numFmtId="4" fontId="8" fillId="0" borderId="22" xfId="0" applyNumberFormat="1" applyFont="1" applyBorder="1" applyAlignment="1">
      <alignment horizontal="center"/>
    </xf>
    <xf numFmtId="4" fontId="0" fillId="0" borderId="22" xfId="0" applyNumberFormat="1" applyBorder="1" applyAlignment="1">
      <alignment horizontal="center"/>
    </xf>
    <xf numFmtId="4" fontId="8" fillId="0" borderId="0" xfId="0" applyNumberFormat="1" applyFont="1" applyAlignment="1">
      <alignment horizontal="center"/>
    </xf>
    <xf numFmtId="0" fontId="8" fillId="0" borderId="0" xfId="0" applyFont="1" applyAlignment="1">
      <alignment horizontal="right"/>
    </xf>
    <xf numFmtId="4" fontId="1" fillId="2" borderId="25" xfId="0" applyNumberFormat="1" applyFont="1" applyFill="1" applyBorder="1" applyAlignment="1">
      <alignment horizontal="center"/>
    </xf>
    <xf numFmtId="4" fontId="5" fillId="2" borderId="25" xfId="0" applyNumberFormat="1" applyFont="1" applyFill="1" applyBorder="1" applyAlignment="1">
      <alignment horizontal="center"/>
    </xf>
    <xf numFmtId="4" fontId="0" fillId="2" borderId="25" xfId="0" applyNumberForma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4" fontId="0" fillId="2" borderId="10" xfId="0" applyNumberFormat="1" applyFill="1" applyBorder="1" applyAlignment="1">
      <alignment horizontal="center"/>
    </xf>
    <xf numFmtId="4" fontId="0" fillId="2" borderId="28" xfId="0" applyNumberFormat="1" applyFill="1" applyBorder="1"/>
    <xf numFmtId="0" fontId="0" fillId="2" borderId="0" xfId="0" applyFill="1" applyAlignment="1">
      <alignment horizontal="center"/>
    </xf>
    <xf numFmtId="0" fontId="0" fillId="2" borderId="30" xfId="0" applyFill="1" applyBorder="1"/>
    <xf numFmtId="4" fontId="0" fillId="2" borderId="0" xfId="0" applyNumberFormat="1" applyFill="1" applyAlignment="1">
      <alignment horizontal="center"/>
    </xf>
    <xf numFmtId="4" fontId="0" fillId="2" borderId="31" xfId="0" applyNumberFormat="1" applyFill="1" applyBorder="1" applyAlignment="1">
      <alignment horizontal="center"/>
    </xf>
    <xf numFmtId="4" fontId="0" fillId="0" borderId="32" xfId="0" applyNumberFormat="1" applyBorder="1"/>
    <xf numFmtId="0" fontId="3" fillId="0" borderId="25" xfId="0" applyFont="1" applyBorder="1" applyAlignment="1">
      <alignment horizontal="left"/>
    </xf>
    <xf numFmtId="4" fontId="0" fillId="2" borderId="24" xfId="0" applyNumberFormat="1" applyFill="1" applyBorder="1" applyAlignment="1">
      <alignment horizontal="center"/>
    </xf>
    <xf numFmtId="4" fontId="0" fillId="0" borderId="33" xfId="0" applyNumberFormat="1" applyBorder="1"/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/>
    </xf>
    <xf numFmtId="0" fontId="8" fillId="0" borderId="11" xfId="0" applyFont="1" applyBorder="1"/>
    <xf numFmtId="4" fontId="8" fillId="2" borderId="27" xfId="0" applyNumberFormat="1" applyFont="1" applyFill="1" applyBorder="1" applyAlignment="1">
      <alignment horizontal="right"/>
    </xf>
    <xf numFmtId="0" fontId="0" fillId="0" borderId="16" xfId="0" applyBorder="1"/>
    <xf numFmtId="0" fontId="10" fillId="0" borderId="1" xfId="0" applyFont="1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/>
    <xf numFmtId="49" fontId="10" fillId="0" borderId="36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0" fillId="2" borderId="3" xfId="0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2" borderId="22" xfId="0" applyNumberFormat="1" applyFill="1" applyBorder="1"/>
    <xf numFmtId="0" fontId="0" fillId="2" borderId="0" xfId="0" applyFill="1"/>
    <xf numFmtId="4" fontId="0" fillId="2" borderId="0" xfId="0" applyNumberFormat="1" applyFill="1"/>
    <xf numFmtId="4" fontId="1" fillId="2" borderId="37" xfId="0" applyNumberFormat="1" applyFont="1" applyFill="1" applyBorder="1" applyAlignment="1">
      <alignment horizontal="right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2" borderId="32" xfId="0" applyNumberFormat="1" applyFill="1" applyBorder="1"/>
    <xf numFmtId="4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/>
    <xf numFmtId="4" fontId="0" fillId="2" borderId="16" xfId="0" applyNumberFormat="1" applyFill="1" applyBorder="1" applyAlignment="1">
      <alignment horizontal="center"/>
    </xf>
    <xf numFmtId="4" fontId="0" fillId="2" borderId="16" xfId="0" applyNumberFormat="1" applyFill="1" applyBorder="1"/>
    <xf numFmtId="0" fontId="0" fillId="0" borderId="13" xfId="0" applyBorder="1" applyAlignment="1">
      <alignment horizontal="center"/>
    </xf>
    <xf numFmtId="4" fontId="8" fillId="2" borderId="40" xfId="0" applyNumberFormat="1" applyFont="1" applyFill="1" applyBorder="1" applyAlignment="1">
      <alignment horizontal="right"/>
    </xf>
    <xf numFmtId="49" fontId="0" fillId="0" borderId="1" xfId="0" applyNumberFormat="1" applyBorder="1"/>
    <xf numFmtId="49" fontId="0" fillId="0" borderId="25" xfId="0" applyNumberFormat="1" applyBorder="1"/>
    <xf numFmtId="4" fontId="3" fillId="0" borderId="29" xfId="0" applyNumberFormat="1" applyFont="1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4" fontId="8" fillId="2" borderId="27" xfId="0" applyNumberFormat="1" applyFont="1" applyFill="1" applyBorder="1" applyAlignment="1" applyProtection="1">
      <alignment horizontal="right"/>
      <protection locked="0"/>
    </xf>
    <xf numFmtId="4" fontId="8" fillId="2" borderId="1" xfId="0" applyNumberFormat="1" applyFont="1" applyFill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4" fontId="3" fillId="0" borderId="41" xfId="0" applyNumberFormat="1" applyFont="1" applyBorder="1" applyAlignment="1">
      <alignment horizontal="center"/>
    </xf>
    <xf numFmtId="0" fontId="0" fillId="0" borderId="42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" fontId="12" fillId="0" borderId="35" xfId="0" applyNumberFormat="1" applyFont="1" applyBorder="1" applyAlignment="1">
      <alignment horizontal="center"/>
    </xf>
    <xf numFmtId="4" fontId="1" fillId="2" borderId="28" xfId="0" applyNumberFormat="1" applyFont="1" applyFill="1" applyBorder="1" applyAlignment="1">
      <alignment horizontal="right"/>
    </xf>
    <xf numFmtId="4" fontId="1" fillId="2" borderId="15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2" borderId="16" xfId="0" applyNumberFormat="1" applyFont="1" applyFill="1" applyBorder="1" applyAlignment="1">
      <alignment horizontal="center"/>
    </xf>
    <xf numFmtId="0" fontId="11" fillId="0" borderId="34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4" fontId="3" fillId="0" borderId="37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" fontId="3" fillId="0" borderId="43" xfId="0" applyNumberFormat="1" applyFont="1" applyBorder="1" applyAlignment="1">
      <alignment horizontal="center" vertical="center"/>
    </xf>
    <xf numFmtId="4" fontId="3" fillId="0" borderId="23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C6FC9F-62BD-4535-8A3B-5B4CF6628DCE}">
  <dimension ref="A1"/>
  <sheetViews>
    <sheetView zoomScale="75" workbookViewId="0">
      <selection activeCell="E75" sqref="E75"/>
    </sheetView>
  </sheetViews>
  <sheetFormatPr defaultRowHeight="12.75"/>
  <cols>
    <col min="1" max="1" width="3.28515625" customWidth="1"/>
    <col min="2" max="2" width="3.7109375" customWidth="1"/>
    <col min="3" max="3" width="3.5703125" customWidth="1"/>
    <col min="5" max="5" width="6" customWidth="1"/>
    <col min="6" max="6" width="17.5703125" customWidth="1"/>
    <col min="7" max="7" width="3.5703125" customWidth="1"/>
    <col min="8" max="8" width="6.7109375" customWidth="1"/>
    <col min="9" max="9" width="10.28515625" customWidth="1"/>
    <col min="10" max="10" width="3" customWidth="1"/>
    <col min="11" max="11" width="8.140625" customWidth="1"/>
    <col min="12" max="12" width="3.42578125" customWidth="1"/>
    <col min="13" max="13" width="3.85546875" customWidth="1"/>
    <col min="14" max="14" width="15.7109375" customWidth="1"/>
    <col min="15" max="15" width="16" customWidth="1"/>
    <col min="16" max="16" width="14.7109375" customWidth="1"/>
  </cols>
  <sheetData/>
  <phoneticPr fontId="0" type="noConversion"/>
  <pageMargins left="0.78740157499999996" right="0.78740157499999996" top="0.984251969" bottom="0.984251969" header="0.4921259845" footer="0.4921259845"/>
  <pageSetup paperSize="9" orientation="landscape" horizontalDpi="36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0DC81-B87E-489F-A302-7E06D8E3632C}">
  <dimension ref="A1:C35"/>
  <sheetViews>
    <sheetView zoomScaleNormal="100" workbookViewId="0">
      <selection activeCell="I29" sqref="I29"/>
    </sheetView>
  </sheetViews>
  <sheetFormatPr defaultRowHeight="12.75"/>
  <cols>
    <col min="2" max="2" width="70" customWidth="1"/>
    <col min="3" max="3" width="22.42578125" customWidth="1"/>
  </cols>
  <sheetData>
    <row r="1" spans="1:3" ht="13.5" thickBot="1"/>
    <row r="2" spans="1:3" ht="15.75">
      <c r="A2" s="15"/>
      <c r="B2" s="28" t="s">
        <v>0</v>
      </c>
      <c r="C2" s="26" t="s">
        <v>1</v>
      </c>
    </row>
    <row r="3" spans="1:3" ht="13.5" thickBot="1">
      <c r="A3" s="14"/>
      <c r="C3" s="13"/>
    </row>
    <row r="4" spans="1:3" ht="13.5" thickBot="1">
      <c r="A4" s="4"/>
      <c r="B4" s="132" t="s">
        <v>2</v>
      </c>
      <c r="C4" s="49" t="s">
        <v>3</v>
      </c>
    </row>
    <row r="5" spans="1:3" ht="13.5" thickBot="1">
      <c r="A5" s="32"/>
      <c r="B5" s="133"/>
      <c r="C5" s="36" t="s">
        <v>4</v>
      </c>
    </row>
    <row r="6" spans="1:3">
      <c r="A6" s="22"/>
      <c r="B6" s="73" t="s">
        <v>5</v>
      </c>
      <c r="C6" s="1"/>
    </row>
    <row r="7" spans="1:3" ht="15">
      <c r="A7" s="14"/>
      <c r="B7" s="121"/>
      <c r="C7" s="87"/>
    </row>
    <row r="8" spans="1:3">
      <c r="A8" s="14"/>
      <c r="B8" s="122" t="s">
        <v>6</v>
      </c>
      <c r="C8" s="112">
        <f>SUM(List3!F22)</f>
        <v>0</v>
      </c>
    </row>
    <row r="9" spans="1:3">
      <c r="A9" s="14"/>
      <c r="B9" s="122" t="s">
        <v>7</v>
      </c>
      <c r="C9" s="120">
        <f>SUM(C8*0.036)</f>
        <v>0</v>
      </c>
    </row>
    <row r="10" spans="1:3">
      <c r="A10" s="14"/>
      <c r="B10" s="123" t="s">
        <v>8</v>
      </c>
      <c r="C10" s="120">
        <f>SUM(List3!F39)</f>
        <v>0</v>
      </c>
    </row>
    <row r="11" spans="1:3">
      <c r="A11" s="14"/>
      <c r="B11" s="123" t="s">
        <v>9</v>
      </c>
      <c r="C11" s="120">
        <f>SUM(List3!F66)</f>
        <v>0</v>
      </c>
    </row>
    <row r="12" spans="1:3">
      <c r="A12" s="14"/>
      <c r="B12" s="122" t="s">
        <v>10</v>
      </c>
      <c r="C12" s="112">
        <f>SUM(List3!F75)</f>
        <v>0</v>
      </c>
    </row>
    <row r="13" spans="1:3">
      <c r="A13" s="14"/>
      <c r="B13" s="1"/>
      <c r="C13" s="112"/>
    </row>
    <row r="14" spans="1:3">
      <c r="A14" s="14"/>
      <c r="B14" s="124" t="s">
        <v>11</v>
      </c>
      <c r="C14" s="112"/>
    </row>
    <row r="15" spans="1:3">
      <c r="A15" s="14"/>
      <c r="B15" s="125" t="s">
        <v>12</v>
      </c>
      <c r="C15" s="112">
        <f>SUM(List3!F78)</f>
        <v>0</v>
      </c>
    </row>
    <row r="16" spans="1:3">
      <c r="A16" s="14"/>
      <c r="B16" s="1" t="s">
        <v>13</v>
      </c>
      <c r="C16" s="112">
        <f>SUM(List3!F79)</f>
        <v>0</v>
      </c>
    </row>
    <row r="17" spans="1:3">
      <c r="A17" s="14"/>
      <c r="B17" s="122" t="s">
        <v>14</v>
      </c>
      <c r="C17" s="112">
        <f>SUM(List3!F80)</f>
        <v>0</v>
      </c>
    </row>
    <row r="18" spans="1:3">
      <c r="A18" s="14"/>
      <c r="B18" s="125" t="s">
        <v>15</v>
      </c>
      <c r="C18" s="112">
        <f>SUM(List3!F81)</f>
        <v>0</v>
      </c>
    </row>
    <row r="19" spans="1:3">
      <c r="A19" s="14"/>
      <c r="B19" s="125" t="s">
        <v>16</v>
      </c>
      <c r="C19" s="112">
        <f>SUM(List3!F82)</f>
        <v>0</v>
      </c>
    </row>
    <row r="20" spans="1:3">
      <c r="A20" s="14"/>
      <c r="B20" s="125" t="s">
        <v>17</v>
      </c>
      <c r="C20" s="112">
        <f>SUM(List3!F83)</f>
        <v>0</v>
      </c>
    </row>
    <row r="21" spans="1:3">
      <c r="A21" s="14"/>
      <c r="B21" s="12" t="s">
        <v>18</v>
      </c>
      <c r="C21" s="112">
        <f>SUM(List3!F84)</f>
        <v>0</v>
      </c>
    </row>
    <row r="22" spans="1:3" ht="18.75" thickBot="1">
      <c r="A22" s="14"/>
      <c r="B22" s="126" t="s">
        <v>19</v>
      </c>
      <c r="C22" s="127">
        <f>SUM(C8:C21)</f>
        <v>0</v>
      </c>
    </row>
    <row r="23" spans="1:3">
      <c r="A23" s="14"/>
      <c r="B23" s="18"/>
      <c r="C23" s="55"/>
    </row>
    <row r="24" spans="1:3">
      <c r="A24" s="14"/>
      <c r="B24" s="33"/>
      <c r="C24" s="58"/>
    </row>
    <row r="25" spans="1:3">
      <c r="A25" s="14"/>
      <c r="B25" s="33"/>
      <c r="C25" s="57"/>
    </row>
    <row r="26" spans="1:3">
      <c r="A26" s="14"/>
      <c r="B26" s="79"/>
      <c r="C26" s="58"/>
    </row>
    <row r="27" spans="1:3">
      <c r="A27" s="14"/>
      <c r="B27" s="47"/>
      <c r="C27" s="56"/>
    </row>
    <row r="28" spans="1:3">
      <c r="A28" s="14"/>
      <c r="B28" s="18"/>
      <c r="C28" s="56"/>
    </row>
    <row r="29" spans="1:3">
      <c r="A29" s="14"/>
      <c r="B29" s="33"/>
      <c r="C29" s="56"/>
    </row>
    <row r="30" spans="1:3">
      <c r="A30" s="14"/>
      <c r="B30" s="48"/>
      <c r="C30" s="57"/>
    </row>
    <row r="31" spans="1:3" ht="15">
      <c r="A31" s="14"/>
      <c r="B31" s="46"/>
      <c r="C31" s="57"/>
    </row>
    <row r="32" spans="1:3" ht="15">
      <c r="A32" s="14"/>
      <c r="B32" s="46"/>
      <c r="C32" s="57"/>
    </row>
    <row r="33" spans="1:3" ht="13.5" thickBot="1">
      <c r="A33" s="20"/>
      <c r="B33" s="37"/>
      <c r="C33" s="78"/>
    </row>
    <row r="34" spans="1:3">
      <c r="B34" s="60"/>
      <c r="C34" s="59"/>
    </row>
    <row r="35" spans="1:3">
      <c r="B35" s="27"/>
      <c r="C35" s="21"/>
    </row>
  </sheetData>
  <mergeCells count="1">
    <mergeCell ref="B4:B5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B4181-201E-4C54-9DDD-B05952C0FF9D}">
  <dimension ref="A1:H104"/>
  <sheetViews>
    <sheetView tabSelected="1" topLeftCell="A6" zoomScale="115" zoomScaleNormal="115" workbookViewId="0">
      <selection activeCell="G26" sqref="G26"/>
    </sheetView>
  </sheetViews>
  <sheetFormatPr defaultRowHeight="12.75"/>
  <cols>
    <col min="1" max="1" width="7" customWidth="1"/>
    <col min="2" max="2" width="48" customWidth="1"/>
    <col min="3" max="3" width="5.7109375" customWidth="1"/>
    <col min="4" max="4" width="10.28515625" style="51" customWidth="1"/>
    <col min="5" max="5" width="15.85546875" customWidth="1"/>
    <col min="6" max="6" width="17.42578125" customWidth="1"/>
    <col min="7" max="7" width="11.7109375" bestFit="1" customWidth="1"/>
  </cols>
  <sheetData>
    <row r="1" spans="1:6" ht="13.5" thickBot="1"/>
    <row r="2" spans="1:6" ht="16.5" thickBot="1">
      <c r="A2" s="134" t="s">
        <v>20</v>
      </c>
      <c r="B2" s="135"/>
      <c r="C2" s="136"/>
      <c r="D2" s="136"/>
      <c r="E2" s="8" t="s">
        <v>21</v>
      </c>
      <c r="F2" s="96"/>
    </row>
    <row r="3" spans="1:6">
      <c r="A3" s="24" t="s">
        <v>22</v>
      </c>
      <c r="B3" s="82" t="s">
        <v>2</v>
      </c>
      <c r="C3" s="23" t="s">
        <v>23</v>
      </c>
      <c r="D3" s="137" t="s">
        <v>24</v>
      </c>
      <c r="E3" s="94" t="s">
        <v>25</v>
      </c>
      <c r="F3" s="95"/>
    </row>
    <row r="4" spans="1:6" ht="13.5" thickBot="1">
      <c r="A4" s="5" t="s">
        <v>26</v>
      </c>
      <c r="B4" s="86"/>
      <c r="C4" s="6" t="s">
        <v>27</v>
      </c>
      <c r="D4" s="138"/>
      <c r="E4" s="9" t="s">
        <v>28</v>
      </c>
      <c r="F4" s="7" t="s">
        <v>3</v>
      </c>
    </row>
    <row r="5" spans="1:6" ht="15">
      <c r="A5" s="3"/>
      <c r="B5" s="25" t="s">
        <v>29</v>
      </c>
      <c r="C5" s="2"/>
      <c r="D5" s="45"/>
      <c r="E5" s="85"/>
      <c r="F5" s="75"/>
    </row>
    <row r="6" spans="1:6">
      <c r="A6" s="11" t="s">
        <v>30</v>
      </c>
      <c r="B6" s="34" t="s">
        <v>31</v>
      </c>
      <c r="C6" s="68" t="s">
        <v>32</v>
      </c>
      <c r="D6" s="63">
        <v>12</v>
      </c>
      <c r="E6" s="66"/>
      <c r="F6" s="67">
        <f>(D6*E6)</f>
        <v>0</v>
      </c>
    </row>
    <row r="7" spans="1:6">
      <c r="A7" s="11" t="s">
        <v>33</v>
      </c>
      <c r="B7" s="34" t="s">
        <v>34</v>
      </c>
      <c r="C7" s="65" t="s">
        <v>32</v>
      </c>
      <c r="D7" s="63">
        <v>12</v>
      </c>
      <c r="E7" s="66"/>
      <c r="F7" s="67">
        <v>0</v>
      </c>
    </row>
    <row r="8" spans="1:6">
      <c r="A8" s="11" t="s">
        <v>35</v>
      </c>
      <c r="B8" s="34" t="s">
        <v>36</v>
      </c>
      <c r="C8" s="65" t="s">
        <v>32</v>
      </c>
      <c r="D8" s="63">
        <v>12</v>
      </c>
      <c r="E8" s="38"/>
      <c r="F8" s="67">
        <f t="shared" ref="F8:F21" si="0">(D8*E8)</f>
        <v>0</v>
      </c>
    </row>
    <row r="9" spans="1:6">
      <c r="A9" s="11" t="s">
        <v>37</v>
      </c>
      <c r="B9" s="34" t="s">
        <v>38</v>
      </c>
      <c r="C9" s="65" t="s">
        <v>32</v>
      </c>
      <c r="D9" s="63">
        <v>12</v>
      </c>
      <c r="E9" s="66"/>
      <c r="F9" s="67">
        <f t="shared" si="0"/>
        <v>0</v>
      </c>
    </row>
    <row r="10" spans="1:6">
      <c r="A10" s="11" t="s">
        <v>39</v>
      </c>
      <c r="B10" s="34" t="s">
        <v>40</v>
      </c>
      <c r="C10" s="65" t="s">
        <v>41</v>
      </c>
      <c r="D10" s="63">
        <v>428</v>
      </c>
      <c r="E10" s="66"/>
      <c r="F10" s="67">
        <f t="shared" si="0"/>
        <v>0</v>
      </c>
    </row>
    <row r="11" spans="1:6">
      <c r="A11" s="11" t="s">
        <v>42</v>
      </c>
      <c r="B11" s="34" t="s">
        <v>43</v>
      </c>
      <c r="C11" s="65" t="s">
        <v>41</v>
      </c>
      <c r="D11" s="63">
        <v>132</v>
      </c>
      <c r="E11" s="66"/>
      <c r="F11" s="67">
        <f t="shared" si="0"/>
        <v>0</v>
      </c>
    </row>
    <row r="12" spans="1:6">
      <c r="A12" s="11" t="s">
        <v>44</v>
      </c>
      <c r="B12" s="34" t="s">
        <v>45</v>
      </c>
      <c r="C12" s="65" t="s">
        <v>41</v>
      </c>
      <c r="D12" s="63">
        <v>210</v>
      </c>
      <c r="E12" s="38"/>
      <c r="F12" s="67">
        <f t="shared" si="0"/>
        <v>0</v>
      </c>
    </row>
    <row r="13" spans="1:6">
      <c r="A13" s="11" t="s">
        <v>46</v>
      </c>
      <c r="B13" s="34" t="s">
        <v>47</v>
      </c>
      <c r="C13" s="65" t="s">
        <v>32</v>
      </c>
      <c r="D13" s="63">
        <v>12</v>
      </c>
      <c r="E13" s="66"/>
      <c r="F13" s="67">
        <v>0</v>
      </c>
    </row>
    <row r="14" spans="1:6">
      <c r="A14" s="11" t="s">
        <v>48</v>
      </c>
      <c r="B14" s="34" t="s">
        <v>49</v>
      </c>
      <c r="C14" s="65" t="s">
        <v>41</v>
      </c>
      <c r="D14" s="63">
        <v>370</v>
      </c>
      <c r="E14" s="38"/>
      <c r="F14" s="67">
        <f t="shared" si="0"/>
        <v>0</v>
      </c>
    </row>
    <row r="15" spans="1:6">
      <c r="A15" s="11" t="s">
        <v>50</v>
      </c>
      <c r="B15" s="1" t="s">
        <v>51</v>
      </c>
      <c r="C15" s="10" t="s">
        <v>52</v>
      </c>
      <c r="D15" s="43">
        <v>25.9</v>
      </c>
      <c r="E15" s="38"/>
      <c r="F15" s="67">
        <f t="shared" si="0"/>
        <v>0</v>
      </c>
    </row>
    <row r="16" spans="1:6">
      <c r="A16" s="11" t="s">
        <v>53</v>
      </c>
      <c r="B16" s="69" t="s">
        <v>54</v>
      </c>
      <c r="C16" s="65" t="s">
        <v>41</v>
      </c>
      <c r="D16" s="71">
        <v>377</v>
      </c>
      <c r="E16" s="66"/>
      <c r="F16" s="67">
        <f t="shared" si="0"/>
        <v>0</v>
      </c>
    </row>
    <row r="17" spans="1:8">
      <c r="A17" s="11" t="s">
        <v>55</v>
      </c>
      <c r="B17" s="1" t="s">
        <v>56</v>
      </c>
      <c r="C17" s="10">
        <v>1</v>
      </c>
      <c r="D17" s="62">
        <v>36</v>
      </c>
      <c r="E17" s="66"/>
      <c r="F17" s="67">
        <f t="shared" si="0"/>
        <v>0</v>
      </c>
    </row>
    <row r="18" spans="1:8">
      <c r="A18" s="11" t="s">
        <v>57</v>
      </c>
      <c r="B18" s="1" t="s">
        <v>58</v>
      </c>
      <c r="C18" s="10" t="s">
        <v>52</v>
      </c>
      <c r="D18" s="62">
        <v>9.1199999999999992</v>
      </c>
      <c r="E18" s="66"/>
      <c r="F18" s="67">
        <f t="shared" si="0"/>
        <v>0</v>
      </c>
    </row>
    <row r="19" spans="1:8">
      <c r="A19" s="11" t="s">
        <v>59</v>
      </c>
      <c r="B19" s="34" t="s">
        <v>60</v>
      </c>
      <c r="C19" s="65" t="s">
        <v>32</v>
      </c>
      <c r="D19" s="61">
        <v>12</v>
      </c>
      <c r="E19" s="66"/>
      <c r="F19" s="67">
        <f t="shared" si="0"/>
        <v>0</v>
      </c>
    </row>
    <row r="20" spans="1:8" ht="13.9" customHeight="1">
      <c r="A20" s="11" t="s">
        <v>61</v>
      </c>
      <c r="B20" s="34" t="s">
        <v>62</v>
      </c>
      <c r="C20" s="98" t="s">
        <v>41</v>
      </c>
      <c r="D20" s="99">
        <v>93</v>
      </c>
      <c r="E20" s="114"/>
      <c r="F20" s="67">
        <f t="shared" si="0"/>
        <v>0</v>
      </c>
    </row>
    <row r="21" spans="1:8" ht="13.5" thickBot="1">
      <c r="A21" s="11" t="s">
        <v>63</v>
      </c>
      <c r="B21" s="34" t="s">
        <v>64</v>
      </c>
      <c r="C21" s="98" t="s">
        <v>41</v>
      </c>
      <c r="D21" s="99">
        <v>20</v>
      </c>
      <c r="E21" s="113"/>
      <c r="F21" s="90">
        <f t="shared" si="0"/>
        <v>0</v>
      </c>
    </row>
    <row r="22" spans="1:8" ht="13.5" thickBot="1">
      <c r="A22" s="11"/>
      <c r="B22" s="1"/>
      <c r="C22" s="115"/>
      <c r="D22" s="116" t="s">
        <v>65</v>
      </c>
      <c r="E22" s="31"/>
      <c r="F22" s="80">
        <f>SUM(F6:F21)</f>
        <v>0</v>
      </c>
      <c r="G22" s="51"/>
      <c r="H22" s="51"/>
    </row>
    <row r="23" spans="1:8">
      <c r="F23" s="51"/>
    </row>
    <row r="24" spans="1:8" ht="13.5" thickBot="1"/>
    <row r="25" spans="1:8" ht="16.5" thickBot="1">
      <c r="A25" s="134" t="s">
        <v>20</v>
      </c>
      <c r="B25" s="135"/>
      <c r="C25" s="136"/>
      <c r="D25" s="136"/>
      <c r="E25" s="8" t="s">
        <v>21</v>
      </c>
      <c r="F25" s="96"/>
    </row>
    <row r="26" spans="1:8">
      <c r="A26" s="76" t="s">
        <v>22</v>
      </c>
      <c r="B26" s="82" t="s">
        <v>2</v>
      </c>
      <c r="C26" s="77" t="s">
        <v>23</v>
      </c>
      <c r="D26" s="141" t="s">
        <v>24</v>
      </c>
      <c r="E26" s="94" t="s">
        <v>25</v>
      </c>
      <c r="F26" s="95"/>
    </row>
    <row r="27" spans="1:8" ht="13.5" hidden="1" thickBot="1">
      <c r="A27" s="5" t="s">
        <v>26</v>
      </c>
      <c r="B27" s="86" t="s">
        <v>66</v>
      </c>
      <c r="C27" s="6" t="s">
        <v>27</v>
      </c>
      <c r="D27" s="142"/>
      <c r="E27" s="9" t="s">
        <v>28</v>
      </c>
      <c r="F27" s="7" t="s">
        <v>3</v>
      </c>
    </row>
    <row r="28" spans="1:8" ht="15">
      <c r="A28" s="64"/>
      <c r="B28" s="40" t="s">
        <v>67</v>
      </c>
      <c r="C28" s="10"/>
      <c r="D28" s="43"/>
      <c r="E28" s="38"/>
      <c r="F28" s="50"/>
    </row>
    <row r="29" spans="1:8" ht="12.75" customHeight="1">
      <c r="A29" s="11" t="s">
        <v>30</v>
      </c>
      <c r="B29" s="1" t="s">
        <v>68</v>
      </c>
      <c r="C29" s="16" t="s">
        <v>32</v>
      </c>
      <c r="D29" s="44">
        <v>12</v>
      </c>
      <c r="E29" s="66"/>
      <c r="F29" s="67">
        <f t="shared" ref="F29:F38" si="1">D29*E29</f>
        <v>0</v>
      </c>
    </row>
    <row r="30" spans="1:8" ht="13.5" customHeight="1">
      <c r="A30" s="11" t="s">
        <v>33</v>
      </c>
      <c r="B30" s="1" t="s">
        <v>69</v>
      </c>
      <c r="C30" s="10" t="s">
        <v>32</v>
      </c>
      <c r="D30" s="43">
        <v>12</v>
      </c>
      <c r="E30" s="66"/>
      <c r="F30" s="67">
        <f t="shared" si="1"/>
        <v>0</v>
      </c>
    </row>
    <row r="31" spans="1:8">
      <c r="A31" s="64" t="s">
        <v>35</v>
      </c>
      <c r="B31" s="1" t="s">
        <v>70</v>
      </c>
      <c r="C31" s="65" t="s">
        <v>32</v>
      </c>
      <c r="D31" s="61">
        <v>12</v>
      </c>
      <c r="E31" s="74"/>
      <c r="F31" s="67">
        <f t="shared" si="1"/>
        <v>0</v>
      </c>
    </row>
    <row r="32" spans="1:8">
      <c r="A32" s="88" t="s">
        <v>37</v>
      </c>
      <c r="B32" s="1" t="s">
        <v>71</v>
      </c>
      <c r="C32" s="10" t="s">
        <v>32</v>
      </c>
      <c r="D32" s="53">
        <v>12</v>
      </c>
      <c r="E32" s="38"/>
      <c r="F32" s="67">
        <f t="shared" si="1"/>
        <v>0</v>
      </c>
    </row>
    <row r="33" spans="1:6">
      <c r="A33" s="11" t="s">
        <v>39</v>
      </c>
      <c r="B33" s="1" t="s">
        <v>72</v>
      </c>
      <c r="C33" s="10" t="s">
        <v>41</v>
      </c>
      <c r="D33" s="53">
        <v>428</v>
      </c>
      <c r="E33" s="38"/>
      <c r="F33" s="67">
        <f t="shared" si="1"/>
        <v>0</v>
      </c>
    </row>
    <row r="34" spans="1:6">
      <c r="A34" s="11" t="s">
        <v>42</v>
      </c>
      <c r="B34" s="1" t="s">
        <v>73</v>
      </c>
      <c r="C34" s="10" t="s">
        <v>41</v>
      </c>
      <c r="D34" s="53">
        <v>132</v>
      </c>
      <c r="E34" s="38"/>
      <c r="F34" s="67">
        <f t="shared" si="1"/>
        <v>0</v>
      </c>
    </row>
    <row r="35" spans="1:6">
      <c r="A35" s="11" t="s">
        <v>44</v>
      </c>
      <c r="B35" s="1" t="s">
        <v>74</v>
      </c>
      <c r="C35" s="10" t="s">
        <v>41</v>
      </c>
      <c r="D35" s="53">
        <v>420</v>
      </c>
      <c r="E35" s="38"/>
      <c r="F35" s="67">
        <f t="shared" si="1"/>
        <v>0</v>
      </c>
    </row>
    <row r="36" spans="1:6">
      <c r="A36" s="11" t="s">
        <v>46</v>
      </c>
      <c r="B36" s="1" t="s">
        <v>75</v>
      </c>
      <c r="C36" s="10"/>
      <c r="D36" s="53"/>
      <c r="E36" s="38"/>
      <c r="F36" s="67"/>
    </row>
    <row r="37" spans="1:6">
      <c r="A37" s="11" t="s">
        <v>48</v>
      </c>
      <c r="B37" s="1" t="s">
        <v>76</v>
      </c>
      <c r="C37" s="10" t="s">
        <v>32</v>
      </c>
      <c r="D37" s="53">
        <v>12</v>
      </c>
      <c r="E37" s="38"/>
      <c r="F37" s="67">
        <f t="shared" si="1"/>
        <v>0</v>
      </c>
    </row>
    <row r="38" spans="1:6" ht="13.5" thickBot="1">
      <c r="A38" s="11" t="s">
        <v>50</v>
      </c>
      <c r="B38" s="1" t="s">
        <v>77</v>
      </c>
      <c r="C38" s="10" t="s">
        <v>41</v>
      </c>
      <c r="D38" s="53">
        <v>390</v>
      </c>
      <c r="E38" s="38"/>
      <c r="F38" s="67">
        <f t="shared" si="1"/>
        <v>0</v>
      </c>
    </row>
    <row r="39" spans="1:6" ht="13.5" thickBot="1">
      <c r="A39" s="64"/>
      <c r="B39" s="107"/>
      <c r="C39" s="83"/>
      <c r="D39" s="52" t="s">
        <v>78</v>
      </c>
      <c r="E39" s="31"/>
      <c r="F39" s="80">
        <f>SUM(F29:F38)</f>
        <v>0</v>
      </c>
    </row>
    <row r="40" spans="1:6" ht="13.5" thickBot="1">
      <c r="F40" s="51"/>
    </row>
    <row r="41" spans="1:6" ht="16.5" thickBot="1">
      <c r="A41" s="139" t="s">
        <v>20</v>
      </c>
      <c r="B41" s="135"/>
      <c r="C41" s="136"/>
      <c r="D41" s="136"/>
      <c r="E41" s="8" t="s">
        <v>21</v>
      </c>
      <c r="F41" s="96"/>
    </row>
    <row r="42" spans="1:6">
      <c r="A42" s="97" t="s">
        <v>79</v>
      </c>
      <c r="B42" s="82" t="s">
        <v>2</v>
      </c>
      <c r="C42" s="23" t="s">
        <v>23</v>
      </c>
      <c r="D42" s="137" t="s">
        <v>24</v>
      </c>
      <c r="E42" s="94" t="s">
        <v>25</v>
      </c>
      <c r="F42" s="95"/>
    </row>
    <row r="43" spans="1:6" ht="13.5" thickBot="1">
      <c r="A43" s="97"/>
      <c r="B43" s="86"/>
      <c r="C43" s="6" t="s">
        <v>27</v>
      </c>
      <c r="D43" s="138"/>
      <c r="E43" s="9" t="s">
        <v>28</v>
      </c>
      <c r="F43" s="7" t="s">
        <v>3</v>
      </c>
    </row>
    <row r="44" spans="1:6" ht="15">
      <c r="A44" s="84"/>
      <c r="B44" s="25" t="s">
        <v>80</v>
      </c>
      <c r="C44" s="65"/>
      <c r="D44" s="71"/>
      <c r="E44" s="89"/>
      <c r="F44" s="93"/>
    </row>
    <row r="45" spans="1:6">
      <c r="A45" s="11" t="s">
        <v>30</v>
      </c>
      <c r="B45" s="35" t="s">
        <v>81</v>
      </c>
      <c r="C45" s="10" t="s">
        <v>41</v>
      </c>
      <c r="D45" s="43">
        <v>284</v>
      </c>
      <c r="E45" s="38"/>
      <c r="F45" s="67">
        <f t="shared" ref="F45:F65" si="2">D45*E45</f>
        <v>0</v>
      </c>
    </row>
    <row r="46" spans="1:6">
      <c r="A46" s="11" t="s">
        <v>33</v>
      </c>
      <c r="B46" s="1" t="s">
        <v>82</v>
      </c>
      <c r="C46" s="10" t="s">
        <v>83</v>
      </c>
      <c r="D46" s="43">
        <v>129.5</v>
      </c>
      <c r="E46" s="39"/>
      <c r="F46" s="67">
        <f t="shared" si="2"/>
        <v>0</v>
      </c>
    </row>
    <row r="47" spans="1:6">
      <c r="A47" s="11" t="s">
        <v>35</v>
      </c>
      <c r="B47" s="81" t="s">
        <v>84</v>
      </c>
      <c r="C47" s="16" t="s">
        <v>41</v>
      </c>
      <c r="D47" s="44">
        <v>370</v>
      </c>
      <c r="E47" s="38"/>
      <c r="F47" s="67">
        <f t="shared" si="2"/>
        <v>0</v>
      </c>
    </row>
    <row r="48" spans="1:6">
      <c r="A48" s="11" t="s">
        <v>37</v>
      </c>
      <c r="B48" s="81" t="s">
        <v>85</v>
      </c>
      <c r="C48" s="16" t="s">
        <v>41</v>
      </c>
      <c r="D48" s="44">
        <v>370</v>
      </c>
      <c r="E48" s="38"/>
      <c r="F48" s="67">
        <f t="shared" si="2"/>
        <v>0</v>
      </c>
    </row>
    <row r="49" spans="1:6">
      <c r="A49" s="11" t="s">
        <v>39</v>
      </c>
      <c r="B49" s="81" t="s">
        <v>86</v>
      </c>
      <c r="C49" s="16" t="s">
        <v>41</v>
      </c>
      <c r="D49" s="44">
        <v>370</v>
      </c>
      <c r="E49" s="38"/>
      <c r="F49" s="67">
        <f t="shared" si="2"/>
        <v>0</v>
      </c>
    </row>
    <row r="50" spans="1:6">
      <c r="A50" s="11" t="s">
        <v>42</v>
      </c>
      <c r="B50" s="81" t="s">
        <v>87</v>
      </c>
      <c r="C50" s="16" t="s">
        <v>52</v>
      </c>
      <c r="D50" s="44">
        <v>45.33</v>
      </c>
      <c r="E50" s="38"/>
      <c r="F50" s="67">
        <f t="shared" si="2"/>
        <v>0</v>
      </c>
    </row>
    <row r="51" spans="1:6">
      <c r="A51" s="11" t="s">
        <v>44</v>
      </c>
      <c r="B51" s="1" t="s">
        <v>88</v>
      </c>
      <c r="C51" s="10" t="s">
        <v>83</v>
      </c>
      <c r="D51" s="43">
        <v>129.5</v>
      </c>
      <c r="E51" s="38"/>
      <c r="F51" s="67">
        <f t="shared" si="2"/>
        <v>0</v>
      </c>
    </row>
    <row r="52" spans="1:6">
      <c r="A52" s="11" t="s">
        <v>46</v>
      </c>
      <c r="B52" s="1" t="s">
        <v>89</v>
      </c>
      <c r="C52" s="10" t="s">
        <v>41</v>
      </c>
      <c r="D52" s="43">
        <v>7</v>
      </c>
      <c r="E52" s="38"/>
      <c r="F52" s="67">
        <f t="shared" si="2"/>
        <v>0</v>
      </c>
    </row>
    <row r="53" spans="1:6">
      <c r="A53" s="11" t="s">
        <v>48</v>
      </c>
      <c r="B53" s="1" t="s">
        <v>90</v>
      </c>
      <c r="C53" s="10" t="s">
        <v>41</v>
      </c>
      <c r="D53" s="43">
        <v>86</v>
      </c>
      <c r="E53" s="38"/>
      <c r="F53" s="67">
        <f t="shared" si="2"/>
        <v>0</v>
      </c>
    </row>
    <row r="54" spans="1:6">
      <c r="A54" s="11" t="s">
        <v>50</v>
      </c>
      <c r="B54" s="41" t="s">
        <v>91</v>
      </c>
      <c r="C54" s="42" t="s">
        <v>83</v>
      </c>
      <c r="D54" s="43">
        <v>3.5</v>
      </c>
      <c r="E54" s="38"/>
      <c r="F54" s="67">
        <f t="shared" si="2"/>
        <v>0</v>
      </c>
    </row>
    <row r="55" spans="1:6">
      <c r="A55" s="11" t="s">
        <v>53</v>
      </c>
      <c r="B55" s="34" t="s">
        <v>92</v>
      </c>
      <c r="C55" s="65" t="s">
        <v>41</v>
      </c>
      <c r="D55" s="61">
        <v>14</v>
      </c>
      <c r="E55" s="66"/>
      <c r="F55" s="67">
        <f t="shared" si="2"/>
        <v>0</v>
      </c>
    </row>
    <row r="56" spans="1:6">
      <c r="A56" s="11" t="s">
        <v>55</v>
      </c>
      <c r="B56" s="34" t="s">
        <v>93</v>
      </c>
      <c r="C56" s="65" t="s">
        <v>83</v>
      </c>
      <c r="D56" s="61">
        <v>3.5</v>
      </c>
      <c r="E56" s="66"/>
      <c r="F56" s="67">
        <f t="shared" si="2"/>
        <v>0</v>
      </c>
    </row>
    <row r="57" spans="1:6">
      <c r="A57" s="11" t="s">
        <v>57</v>
      </c>
      <c r="B57" s="30" t="s">
        <v>94</v>
      </c>
      <c r="C57" s="29" t="s">
        <v>41</v>
      </c>
      <c r="D57" s="54">
        <v>7</v>
      </c>
      <c r="E57" s="38"/>
      <c r="F57" s="67">
        <f t="shared" si="2"/>
        <v>0</v>
      </c>
    </row>
    <row r="58" spans="1:6">
      <c r="A58" s="11" t="s">
        <v>59</v>
      </c>
      <c r="B58" s="1" t="s">
        <v>95</v>
      </c>
      <c r="C58" s="10" t="s">
        <v>41</v>
      </c>
      <c r="D58" s="62">
        <v>7</v>
      </c>
      <c r="E58" s="38"/>
      <c r="F58" s="128">
        <f t="shared" si="2"/>
        <v>0</v>
      </c>
    </row>
    <row r="59" spans="1:6">
      <c r="A59" s="11" t="s">
        <v>61</v>
      </c>
      <c r="B59" s="81" t="s">
        <v>96</v>
      </c>
      <c r="C59" s="16" t="s">
        <v>41</v>
      </c>
      <c r="D59" s="61">
        <v>7</v>
      </c>
      <c r="E59" s="39"/>
      <c r="F59" s="72">
        <f t="shared" si="2"/>
        <v>0</v>
      </c>
    </row>
    <row r="60" spans="1:6">
      <c r="A60" s="11" t="s">
        <v>63</v>
      </c>
      <c r="B60" s="81" t="s">
        <v>87</v>
      </c>
      <c r="C60" s="16" t="s">
        <v>52</v>
      </c>
      <c r="D60" s="129">
        <v>0.6</v>
      </c>
      <c r="E60" s="74"/>
      <c r="F60" s="100">
        <f t="shared" si="2"/>
        <v>0</v>
      </c>
    </row>
    <row r="61" spans="1:6">
      <c r="A61" s="11" t="s">
        <v>97</v>
      </c>
      <c r="B61" s="81" t="s">
        <v>98</v>
      </c>
      <c r="C61" s="10" t="s">
        <v>83</v>
      </c>
      <c r="D61" s="130">
        <v>3.5</v>
      </c>
      <c r="E61" s="101"/>
      <c r="F61" s="102">
        <f t="shared" si="2"/>
        <v>0</v>
      </c>
    </row>
    <row r="62" spans="1:6">
      <c r="A62" s="11" t="s">
        <v>99</v>
      </c>
      <c r="B62" s="81" t="s">
        <v>100</v>
      </c>
      <c r="C62" s="10" t="s">
        <v>83</v>
      </c>
      <c r="D62" s="130">
        <v>3.5</v>
      </c>
      <c r="E62" s="101"/>
      <c r="F62" s="102">
        <f t="shared" si="2"/>
        <v>0</v>
      </c>
    </row>
    <row r="63" spans="1:6">
      <c r="A63" s="11" t="s">
        <v>101</v>
      </c>
      <c r="B63" s="81" t="s">
        <v>102</v>
      </c>
      <c r="C63" s="10" t="s">
        <v>32</v>
      </c>
      <c r="D63" s="130">
        <v>12</v>
      </c>
      <c r="E63" s="101"/>
      <c r="F63" s="102">
        <f t="shared" si="2"/>
        <v>0</v>
      </c>
    </row>
    <row r="64" spans="1:6">
      <c r="A64" s="11" t="s">
        <v>103</v>
      </c>
      <c r="B64" s="81" t="s">
        <v>104</v>
      </c>
      <c r="C64" s="10" t="s">
        <v>52</v>
      </c>
      <c r="D64" s="130">
        <v>9.9600000000000009</v>
      </c>
      <c r="E64" s="101"/>
      <c r="F64" s="102">
        <f t="shared" si="2"/>
        <v>0</v>
      </c>
    </row>
    <row r="65" spans="1:6" ht="13.5" thickBot="1">
      <c r="A65" s="11" t="s">
        <v>105</v>
      </c>
      <c r="B65" s="81" t="s">
        <v>106</v>
      </c>
      <c r="C65" s="17" t="s">
        <v>52</v>
      </c>
      <c r="D65" s="131">
        <v>9.9600000000000009</v>
      </c>
      <c r="E65" s="103"/>
      <c r="F65" s="104">
        <f t="shared" si="2"/>
        <v>0</v>
      </c>
    </row>
    <row r="66" spans="1:6" ht="13.5" thickBot="1">
      <c r="A66" s="117"/>
      <c r="B66" s="119"/>
      <c r="C66" s="118"/>
      <c r="D66" s="109" t="s">
        <v>107</v>
      </c>
      <c r="E66" s="110"/>
      <c r="F66" s="111">
        <f>SUM(F45:F65)</f>
        <v>0</v>
      </c>
    </row>
    <row r="67" spans="1:6" ht="13.5" thickBot="1">
      <c r="A67" s="105"/>
      <c r="B67" s="1"/>
      <c r="C67" s="83"/>
      <c r="D67" s="52"/>
      <c r="E67" s="31"/>
      <c r="F67" s="106"/>
    </row>
    <row r="68" spans="1:6" ht="16.5" thickBot="1">
      <c r="A68" s="139" t="s">
        <v>20</v>
      </c>
      <c r="B68" s="140"/>
      <c r="C68" s="136"/>
      <c r="D68" s="136"/>
      <c r="E68" s="8" t="s">
        <v>21</v>
      </c>
      <c r="F68" s="96"/>
    </row>
    <row r="69" spans="1:6">
      <c r="A69" s="97" t="s">
        <v>79</v>
      </c>
      <c r="B69" s="82" t="s">
        <v>2</v>
      </c>
      <c r="C69" s="23" t="s">
        <v>23</v>
      </c>
      <c r="D69" s="137" t="s">
        <v>24</v>
      </c>
      <c r="E69" s="94" t="s">
        <v>25</v>
      </c>
      <c r="F69" s="95"/>
    </row>
    <row r="70" spans="1:6" ht="13.5" thickBot="1">
      <c r="A70" s="97"/>
      <c r="B70" s="86"/>
      <c r="C70" s="6" t="s">
        <v>27</v>
      </c>
      <c r="D70" s="138"/>
      <c r="E70" s="9" t="s">
        <v>28</v>
      </c>
      <c r="F70" s="7" t="s">
        <v>3</v>
      </c>
    </row>
    <row r="71" spans="1:6" ht="15">
      <c r="A71" s="84"/>
      <c r="B71" s="25" t="s">
        <v>108</v>
      </c>
      <c r="C71" s="65"/>
      <c r="D71" s="71"/>
      <c r="E71" s="89"/>
      <c r="F71" s="93"/>
    </row>
    <row r="72" spans="1:6">
      <c r="A72" s="11" t="s">
        <v>30</v>
      </c>
      <c r="B72" s="35" t="s">
        <v>109</v>
      </c>
      <c r="C72" s="10" t="s">
        <v>32</v>
      </c>
      <c r="D72" s="43">
        <v>12</v>
      </c>
      <c r="E72" s="38"/>
      <c r="F72" s="67">
        <f>D72*E72</f>
        <v>0</v>
      </c>
    </row>
    <row r="73" spans="1:6">
      <c r="A73" s="11" t="s">
        <v>33</v>
      </c>
      <c r="B73" s="1" t="s">
        <v>110</v>
      </c>
      <c r="C73" s="10" t="s">
        <v>32</v>
      </c>
      <c r="D73" s="43">
        <v>1</v>
      </c>
      <c r="E73" s="39"/>
      <c r="F73" s="67">
        <f>D73*E73</f>
        <v>0</v>
      </c>
    </row>
    <row r="74" spans="1:6" ht="13.5" thickBot="1">
      <c r="A74" s="11" t="s">
        <v>35</v>
      </c>
      <c r="B74" s="81" t="s">
        <v>111</v>
      </c>
      <c r="C74" s="16" t="s">
        <v>32</v>
      </c>
      <c r="D74" s="44">
        <v>1</v>
      </c>
      <c r="E74" s="38"/>
      <c r="F74" s="67">
        <f>D74*E74</f>
        <v>0</v>
      </c>
    </row>
    <row r="75" spans="1:6" ht="16.149999999999999" customHeight="1" thickBot="1">
      <c r="A75" s="64"/>
      <c r="B75" s="108"/>
      <c r="C75" s="31"/>
      <c r="D75" s="52" t="s">
        <v>112</v>
      </c>
      <c r="E75" s="31"/>
      <c r="F75" s="80">
        <f>SUM(F72:F74)</f>
        <v>0</v>
      </c>
    </row>
    <row r="76" spans="1:6">
      <c r="A76" s="19"/>
      <c r="B76" s="91"/>
      <c r="C76" s="68"/>
      <c r="D76" s="70"/>
      <c r="E76" s="70"/>
      <c r="F76" s="92"/>
    </row>
    <row r="77" spans="1:6">
      <c r="F77" s="51"/>
    </row>
    <row r="104" ht="25.5" customHeight="1"/>
  </sheetData>
  <mergeCells count="8">
    <mergeCell ref="A2:D2"/>
    <mergeCell ref="D3:D4"/>
    <mergeCell ref="A68:D68"/>
    <mergeCell ref="D69:D70"/>
    <mergeCell ref="D26:D27"/>
    <mergeCell ref="A41:D41"/>
    <mergeCell ref="D42:D43"/>
    <mergeCell ref="A25:D25"/>
  </mergeCells>
  <phoneticPr fontId="0" type="noConversion"/>
  <pageMargins left="0.78740157480314965" right="0.78740157480314965" top="0.98425196850393704" bottom="0.98425196850393704" header="0.51181102362204722" footer="0.51181102362204722"/>
  <pageSetup paperSize="9" orientation="landscape" horizontalDpi="4294967295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user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Jitule Šafratová</dc:creator>
  <cp:keywords/>
  <dc:description/>
  <cp:lastModifiedBy>Lenka Spišovská</cp:lastModifiedBy>
  <cp:revision/>
  <dcterms:created xsi:type="dcterms:W3CDTF">2002-02-14T14:58:08Z</dcterms:created>
  <dcterms:modified xsi:type="dcterms:W3CDTF">2024-06-24T07:54:26Z</dcterms:modified>
  <cp:category/>
  <cp:contentStatus/>
</cp:coreProperties>
</file>